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5600" windowHeight="11640" activeTab="0"/>
  </bookViews>
  <sheets>
    <sheet name="Plan1" sheetId="1" r:id="rId1"/>
    <sheet name="Plan4" sheetId="2" r:id="rId2"/>
    <sheet name="Plan2" sheetId="3" r:id="rId3"/>
    <sheet name="Plan3" sheetId="4" r:id="rId4"/>
  </sheets>
  <definedNames>
    <definedName name="_xlnm.Print_Area" localSheetId="0">'Plan1'!$A$1:$H$613</definedName>
  </definedNames>
  <calcPr fullCalcOnLoad="1" fullPrecision="0"/>
</workbook>
</file>

<file path=xl/sharedStrings.xml><?xml version="1.0" encoding="utf-8"?>
<sst xmlns="http://schemas.openxmlformats.org/spreadsheetml/2006/main" count="1667" uniqueCount="975">
  <si>
    <t>ITEM</t>
  </si>
  <si>
    <t>DESCRIÇÃO</t>
  </si>
  <si>
    <t>QUANT.</t>
  </si>
  <si>
    <t>UNID.</t>
  </si>
  <si>
    <t>PREÇO UNITÁRIO</t>
  </si>
  <si>
    <t>PREÇO TOTAL</t>
  </si>
  <si>
    <t>MATERIAL</t>
  </si>
  <si>
    <t>MÃO DE OBRA</t>
  </si>
  <si>
    <t xml:space="preserve"> </t>
  </si>
  <si>
    <t>I</t>
  </si>
  <si>
    <t>1.1</t>
  </si>
  <si>
    <t>m²</t>
  </si>
  <si>
    <t>2.1</t>
  </si>
  <si>
    <t>cj</t>
  </si>
  <si>
    <t xml:space="preserve">ACABAMENTOS </t>
  </si>
  <si>
    <t>SUBTOTAL Acabamentos</t>
  </si>
  <si>
    <t>ESQUADRIAS/ELEMENTOS DIVISÓRIOS</t>
  </si>
  <si>
    <t>2.2</t>
  </si>
  <si>
    <t>3.1</t>
  </si>
  <si>
    <t>3.2</t>
  </si>
  <si>
    <t>4.1</t>
  </si>
  <si>
    <t>xxx</t>
  </si>
  <si>
    <t>pç</t>
  </si>
  <si>
    <t>mês</t>
  </si>
  <si>
    <t>1.2</t>
  </si>
  <si>
    <t xml:space="preserve"> INSTALAÇÕES PROVISÓRIAS/RETIRADAS E DEMOLIÇÕES</t>
  </si>
  <si>
    <t>1.3</t>
  </si>
  <si>
    <t>3.3</t>
  </si>
  <si>
    <t>FORROS</t>
  </si>
  <si>
    <t>SUBTOTAL Forros</t>
  </si>
  <si>
    <t>PROGRAMAÇÃO VISUAL</t>
  </si>
  <si>
    <t>8.0</t>
  </si>
  <si>
    <t>8.1</t>
  </si>
  <si>
    <t>3 - Deverão ser observadas as normas gerais contidas nos memoriais técnicos e plantas.</t>
  </si>
  <si>
    <t>5 - A empresa contratada deverá comunicar a Agência, com antecedência, a relação dos funcionários que participarão da obra.</t>
  </si>
  <si>
    <t>7 -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</si>
  <si>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 xml:space="preserve">8 - A garantia dos equipamentos, dos materiais e das instalações deverá ser de 12 (doze) meses, a contar da data de conclusão definitiva da obra. </t>
  </si>
  <si>
    <t>9 - O fornecimento e instalação das divisórias, das esquadrias e das máscaras da sala de auto-atendimento inclui todos os complementos, bem como os perfis e estruturas necessárias para garantir suas estabilidades estruturais, independentemente do pé-direito informado.</t>
  </si>
  <si>
    <t>10 - Os locais eventualmente atingidos durante as obras deverão ser inteiramente recuperados (pintura, reboco, esquadrias, estruturas diversas, dutos do ar condicionado, revestimentos).</t>
  </si>
  <si>
    <t>SUBTOTAL Programação Visual</t>
  </si>
  <si>
    <t>INSTALAÇÕES ELÉTRICAS:</t>
  </si>
  <si>
    <t>1.4</t>
  </si>
  <si>
    <t>1.5</t>
  </si>
  <si>
    <t>m</t>
  </si>
  <si>
    <t>III</t>
  </si>
  <si>
    <t>2.3</t>
  </si>
  <si>
    <t>2.3.1</t>
  </si>
  <si>
    <t>2.3.2</t>
  </si>
  <si>
    <t>INSTALAÇÕES TELEFÔNICAS:</t>
  </si>
  <si>
    <t>SERVIÇOS COMPLEMENTARES ELÉTRICA/AUTOMAÇÃO/TELEFÔNICO</t>
  </si>
  <si>
    <t>II</t>
  </si>
  <si>
    <t>IV</t>
  </si>
  <si>
    <t>V</t>
  </si>
  <si>
    <t>VI</t>
  </si>
  <si>
    <t>OBRA CIVIL / ARQUITETÔNICO</t>
  </si>
  <si>
    <t>Caçambas para entulho</t>
  </si>
  <si>
    <t>2.2.1</t>
  </si>
  <si>
    <t>2.2.2</t>
  </si>
  <si>
    <t>2.2.3</t>
  </si>
  <si>
    <t>2.2.4</t>
  </si>
  <si>
    <t>2.1.1</t>
  </si>
  <si>
    <t>6.1</t>
  </si>
  <si>
    <t>6.1.1</t>
  </si>
  <si>
    <t>6.2</t>
  </si>
  <si>
    <t>6.2.1</t>
  </si>
  <si>
    <t>6.2.2</t>
  </si>
  <si>
    <t>6.2.3</t>
  </si>
  <si>
    <t>6.3</t>
  </si>
  <si>
    <t>6.4</t>
  </si>
  <si>
    <t>6.5</t>
  </si>
  <si>
    <t>6.6</t>
  </si>
  <si>
    <t>6.6.1</t>
  </si>
  <si>
    <t>6.6.2</t>
  </si>
  <si>
    <t>MOBILIÁRIO</t>
  </si>
  <si>
    <t>SUBTOTAL Mobiliário</t>
  </si>
  <si>
    <t>6.7</t>
  </si>
  <si>
    <t>Recepção</t>
  </si>
  <si>
    <t>6.7.1</t>
  </si>
  <si>
    <t>Painel para TV LED 46" em MDF com acabamento laminado padrão madeirado (Ref.: M881- Canyon / Fórmica), nicho em MDF com acabamento em fórmica líquida branca (Ref.: Sayerlack F200), e espaço para passagem de cabos.</t>
  </si>
  <si>
    <t>Raspagem de pintura Látex Acrílica.</t>
  </si>
  <si>
    <t>Aplicação de massa corrida acrílica com lixamento, antes da pintura das alvenarias de bloco cerâmico</t>
  </si>
  <si>
    <t>Aplicação de fundo selador acrílico</t>
  </si>
  <si>
    <t>Aplicação de massa corrida acrílica com lixamento, antes da pintura das das faixas de gesso acartonado</t>
  </si>
  <si>
    <t>Cortinas</t>
  </si>
  <si>
    <t>Porta de madeira compensada lisa para pintura, 70x210x3,5cm, incluso aduela 2A, alizar 2A e dobradiça</t>
  </si>
  <si>
    <t>2.3.3</t>
  </si>
  <si>
    <t>2.3.4</t>
  </si>
  <si>
    <t>SUBTOTAL Esquadrias/Elementos Divisórios</t>
  </si>
  <si>
    <t>Porta duas folhas de vidro temperado, 180x210cm, espessura 10mm, incluindo acessórios</t>
  </si>
  <si>
    <t>2.3.5</t>
  </si>
  <si>
    <t xml:space="preserve">Remoção de película </t>
  </si>
  <si>
    <t>Filme com alumínio vaporizado e cobertura resistente a riscos. Rejeita aproximadamente 79% da energia solar, retém cerca de 95% dos raios ultra-violetas e  transmite 18% da luz visível.</t>
  </si>
  <si>
    <t>Remoção dos tacos de madeira do piso</t>
  </si>
  <si>
    <t>Demolição de paredes de alvenaria</t>
  </si>
  <si>
    <t>m³</t>
  </si>
  <si>
    <t>Remoção dos equipamentos sanitários</t>
  </si>
  <si>
    <t>Alvenaria em tijolo cerâmico furado 10X20X20CM, 1 vez, assentado em argamassa traço 1:5 (cimento e areia), E=1CM</t>
  </si>
  <si>
    <t>2.1.2</t>
  </si>
  <si>
    <t>2.1.3</t>
  </si>
  <si>
    <t>2.1.4</t>
  </si>
  <si>
    <t>2.1.5</t>
  </si>
  <si>
    <t>PISOS E REVESTIMENTOS</t>
  </si>
  <si>
    <t>SUBTOTAL Pisos e Revestimentos</t>
  </si>
  <si>
    <t>Kg</t>
  </si>
  <si>
    <t>2.3.6</t>
  </si>
  <si>
    <t>2.3.7</t>
  </si>
  <si>
    <t>Porta de madeira venezianada, 140x210x3cm, 2 folhas, incluso aduela 1A, alizar 1A e dobradiça com anéis.</t>
  </si>
  <si>
    <t>7.1</t>
  </si>
  <si>
    <t>SANITÁRIOS</t>
  </si>
  <si>
    <t>7.1.1</t>
  </si>
  <si>
    <t>7.1.2</t>
  </si>
  <si>
    <t>7.1.3</t>
  </si>
  <si>
    <t>7.1.4</t>
  </si>
  <si>
    <t>7.1.5</t>
  </si>
  <si>
    <t>7.1.6</t>
  </si>
  <si>
    <t>7.1.7</t>
  </si>
  <si>
    <t>7.2</t>
  </si>
  <si>
    <t>7.3</t>
  </si>
  <si>
    <t>7.4</t>
  </si>
  <si>
    <t>Equipamentos</t>
  </si>
  <si>
    <t>7.1.8</t>
  </si>
  <si>
    <t>7.1.9</t>
  </si>
  <si>
    <t>7.1.10</t>
  </si>
  <si>
    <t>7.1.11</t>
  </si>
  <si>
    <t>7.1.12</t>
  </si>
  <si>
    <t>7.1.13</t>
  </si>
  <si>
    <t>7.1.14</t>
  </si>
  <si>
    <t>7.1.15</t>
  </si>
  <si>
    <t>7.1.16</t>
  </si>
  <si>
    <t>7.1.17</t>
  </si>
  <si>
    <t>7.1.18</t>
  </si>
  <si>
    <t>7.1.19</t>
  </si>
  <si>
    <t>7.1.20</t>
  </si>
  <si>
    <t>7.1.21</t>
  </si>
  <si>
    <t>7.1.22</t>
  </si>
  <si>
    <t>7.1.23</t>
  </si>
  <si>
    <t>7.1.24</t>
  </si>
  <si>
    <t>7.1.25</t>
  </si>
  <si>
    <t>Pedras</t>
  </si>
  <si>
    <t>7.2.1</t>
  </si>
  <si>
    <t>Portas Sanitárias</t>
  </si>
  <si>
    <t>SUBTOTAL Sanitários</t>
  </si>
  <si>
    <t>7.3.1</t>
  </si>
  <si>
    <t>Obra Civil</t>
  </si>
  <si>
    <t>7.4.1</t>
  </si>
  <si>
    <t>4.2</t>
  </si>
  <si>
    <t>4.2.1</t>
  </si>
  <si>
    <t>4.2.2</t>
  </si>
  <si>
    <t>4.2.3</t>
  </si>
  <si>
    <t>4.2.4</t>
  </si>
  <si>
    <t>4.2.5</t>
  </si>
  <si>
    <t>4.2.6</t>
  </si>
  <si>
    <t>4.2.7</t>
  </si>
  <si>
    <t>4.2.8</t>
  </si>
  <si>
    <t>4.1.2</t>
  </si>
  <si>
    <t>4.1.1</t>
  </si>
  <si>
    <t>Diversos</t>
  </si>
  <si>
    <t>7.4.2</t>
  </si>
  <si>
    <t>7.4.3</t>
  </si>
  <si>
    <t>7.4.4</t>
  </si>
  <si>
    <t>7.4.5</t>
  </si>
  <si>
    <t>Pisos/Revestimentos</t>
  </si>
  <si>
    <t>Paredes</t>
  </si>
  <si>
    <t>Divisórias</t>
  </si>
  <si>
    <t>Esquadrias</t>
  </si>
  <si>
    <t>Pintura</t>
  </si>
  <si>
    <t>Elevação do piso na área dos banheiros com enchimento de brita leve e execução de contrapiso (conforme projeto)</t>
  </si>
  <si>
    <t>6.8</t>
  </si>
  <si>
    <t>Copas</t>
  </si>
  <si>
    <t>2.3.8</t>
  </si>
  <si>
    <t>Impresão</t>
  </si>
  <si>
    <t>Chapa Perfurada</t>
  </si>
  <si>
    <t>Chapas perfuradas em aço carbono espessura 1,90mm furo diâm. 7,0mm E.C. 20,8mm A.T. marg. late. 24,7mm marg. term. 27,5mm 1190x2600mm fixada nos pilares para ocultar a passagem dos eletrodutos com acabamento em pintura epóxi branca.</t>
  </si>
  <si>
    <t>5.1</t>
  </si>
  <si>
    <t>5.2</t>
  </si>
  <si>
    <t>5.2.1</t>
  </si>
  <si>
    <t>5.1.6</t>
  </si>
  <si>
    <t>5.1.5</t>
  </si>
  <si>
    <t>5.1.4</t>
  </si>
  <si>
    <t>5.1.3</t>
  </si>
  <si>
    <t>5.1.2</t>
  </si>
  <si>
    <t>5.1.1</t>
  </si>
  <si>
    <t>Administração da Obra</t>
  </si>
  <si>
    <t>2.3.9</t>
  </si>
  <si>
    <t>Revisão e manutenção das esquadrias de alumínio existentes, incluso itens de manutenção</t>
  </si>
  <si>
    <t>2.1.6</t>
  </si>
  <si>
    <t>2.3.10</t>
  </si>
  <si>
    <t>sacos</t>
  </si>
  <si>
    <t>Tampos de granito Branco Marfim 20mm com espelho de 20cm e saia de 30cm e acabamento em meia-esquadria. Divisórias sanitárias de vasos e mictórios. Filetes de acabamento nas paredes.</t>
  </si>
  <si>
    <t>4.1.3</t>
  </si>
  <si>
    <t xml:space="preserve">MONTAGEM DO QUADROS DE DISTRIBUIÇÃO - ILUMINAÇÃO / TOMADAS E AC </t>
  </si>
  <si>
    <t xml:space="preserve">Quadro de Força de embutir montado em caixa de comando com dimensões minimas de 1200x600x150mm, com barramento DIVIDIDO PADRÃO DIN p/ 150A de FNT, placa de montagem - Completo para 36 elementos - </t>
  </si>
  <si>
    <t>un</t>
  </si>
  <si>
    <t xml:space="preserve">Quadro de Força de embutir montado em caixa de comando com dimensões minimas de 1200x600x200mm, com barramento DIVIDIDO PADRÃO DIN p/ 150A de FNT, placa de montagem - Completo para 42 elementos - </t>
  </si>
  <si>
    <t xml:space="preserve">Quadro de Força de embutir montado em caixa de comando com dimensões minimas de 800x600x150mm, com barramento FNT para 350A , placa de montagem - Completo para 36 elementos </t>
  </si>
  <si>
    <t xml:space="preserve">Quadro de Força de embutir montado em caixa de comando com dimensões minimas de 800x600x150mm, com barramento DIN de FNT p/ 150A, placa de montagem - Completo para 36 elementos </t>
  </si>
  <si>
    <t>1.5.1</t>
  </si>
  <si>
    <t>1.5.2</t>
  </si>
  <si>
    <t>1.6</t>
  </si>
  <si>
    <t>Disjuntores Tripolar padrão DIN - 4,5kA</t>
  </si>
  <si>
    <t>1.6.1</t>
  </si>
  <si>
    <t xml:space="preserve">            - 3x100A </t>
  </si>
  <si>
    <t>1.6.2</t>
  </si>
  <si>
    <t xml:space="preserve">            - 3x80A </t>
  </si>
  <si>
    <t xml:space="preserve">            - 3x63A </t>
  </si>
  <si>
    <t xml:space="preserve">            - 3x50A </t>
  </si>
  <si>
    <t xml:space="preserve">            - 3x40A </t>
  </si>
  <si>
    <t xml:space="preserve">            - 3x32A </t>
  </si>
  <si>
    <t xml:space="preserve">            - 3x16A </t>
  </si>
  <si>
    <t xml:space="preserve">            - 3x10A </t>
  </si>
  <si>
    <t>1.7</t>
  </si>
  <si>
    <t>Disjuntores Bipolar padrão DIN - 4,5kA</t>
  </si>
  <si>
    <t>1.7.1</t>
  </si>
  <si>
    <t xml:space="preserve">            - 2x16A </t>
  </si>
  <si>
    <t>1.7.2</t>
  </si>
  <si>
    <t xml:space="preserve">            - 2x10A </t>
  </si>
  <si>
    <t>1.8</t>
  </si>
  <si>
    <t>Disjuntores Monopolar DIN - 4,5kA</t>
  </si>
  <si>
    <t>1.8.1</t>
  </si>
  <si>
    <t xml:space="preserve">            - 1x25A</t>
  </si>
  <si>
    <t xml:space="preserve">            - 1x20A</t>
  </si>
  <si>
    <t xml:space="preserve">            - 1x16A</t>
  </si>
  <si>
    <t>1.9</t>
  </si>
  <si>
    <t>Supressores de Surto com encapsulamento 45kA</t>
  </si>
  <si>
    <t>1.10</t>
  </si>
  <si>
    <t>Cabo unipolar flexivel seção 185 mm² / 750 V - Afumex</t>
  </si>
  <si>
    <t>1.11</t>
  </si>
  <si>
    <t>Cabo unipolar flexivel seção 120 mm² / 750 V - Afumex</t>
  </si>
  <si>
    <t>1.12</t>
  </si>
  <si>
    <t>Cabo unipolar flexivel seção 95 mm² / 750 V - Afumex</t>
  </si>
  <si>
    <t>1.13</t>
  </si>
  <si>
    <t>Cabo unipolar flexivel seção 70 mm² / 750 V - Afumex</t>
  </si>
  <si>
    <t>1.14</t>
  </si>
  <si>
    <t>Cabo unipolar flexivel seção 35 mm² / 750 V - Afumex</t>
  </si>
  <si>
    <t>1.15</t>
  </si>
  <si>
    <t>Cabo unipolar flexivel seção 25 mm² / 750 V - Afumex</t>
  </si>
  <si>
    <t>1.16</t>
  </si>
  <si>
    <t>Cabo unipolar flexivel seção 16 mm² / 750 V - Afumex</t>
  </si>
  <si>
    <t>1.17</t>
  </si>
  <si>
    <t>Cabo unipolar flexivel seção 10 mm² / 750 V - Afumex</t>
  </si>
  <si>
    <t>1.18</t>
  </si>
  <si>
    <t>Capacitor trifásico 2,5kVAr</t>
  </si>
  <si>
    <t>PONTOS DE LUZ /TOMADAS e AR CONDICIONADO</t>
  </si>
  <si>
    <t xml:space="preserve"> Luminária de EMBUTIR - 4x16W com aletas brancas completa - Suportes, Lâmpadas Trifósforo 16 W e reator eletrônico 220V AFP - 4x16W - THD &lt;10% - Garantia de 02 Anos.</t>
  </si>
  <si>
    <t>2.4</t>
  </si>
  <si>
    <t>Luminária de EMBUTIR para lâmpada LED 10W / 220V - Completa</t>
  </si>
  <si>
    <t>2.5</t>
  </si>
  <si>
    <t xml:space="preserve"> Luminária de SOBREPOR - 2x28W com aletas brancas completa - Suportes, Lâmpadas Trifósforo 28 W e reator eletrônico 220V AFP - 2x28W - THD &lt;10% - Garantia de 02 Anos.</t>
  </si>
  <si>
    <t>2.6</t>
  </si>
  <si>
    <t>Aplique interno na parede com lampada PL 15W - Completo</t>
  </si>
  <si>
    <t>2.7</t>
  </si>
  <si>
    <t xml:space="preserve">Lâmpada fluorescente 14W </t>
  </si>
  <si>
    <t>2.8</t>
  </si>
  <si>
    <t>Reator eletrônico 220V AFP - 4x16W - THD &lt;10%</t>
  </si>
  <si>
    <t>2.9</t>
  </si>
  <si>
    <t>Condutor unipolar flexível Afumex:</t>
  </si>
  <si>
    <t>2.9.1</t>
  </si>
  <si>
    <t xml:space="preserve">          - seção 2,5mm² - (iluminação/Tomadas).</t>
  </si>
  <si>
    <t>2.9.2</t>
  </si>
  <si>
    <t xml:space="preserve">          - seção 4,0mm² - (Tomadas).</t>
  </si>
  <si>
    <t>2.10</t>
  </si>
  <si>
    <t>Espelho de pvc branco 4x2" (100x50mm) com:</t>
  </si>
  <si>
    <t>2.10.1</t>
  </si>
  <si>
    <t xml:space="preserve">          - interruptor simples.</t>
  </si>
  <si>
    <t>2.10.2</t>
  </si>
  <si>
    <t xml:space="preserve">          - interruptor simples de embutir + tomada.</t>
  </si>
  <si>
    <t>2.10.3</t>
  </si>
  <si>
    <t xml:space="preserve">          - interruptor duplo.</t>
  </si>
  <si>
    <t>2.10.4</t>
  </si>
  <si>
    <t xml:space="preserve">          - interruptor triplo</t>
  </si>
  <si>
    <t>2.10.5</t>
  </si>
  <si>
    <t xml:space="preserve">          - tomada novo padrão brasileiro</t>
  </si>
  <si>
    <t>2.11</t>
  </si>
  <si>
    <t>Interruptor simples para instalação em divisória</t>
  </si>
  <si>
    <t>2.12</t>
  </si>
  <si>
    <t>Interruptor duplo para instalação em divisória</t>
  </si>
  <si>
    <t>2.13</t>
  </si>
  <si>
    <t xml:space="preserve">Caixa condulete diam. 20mm com: </t>
  </si>
  <si>
    <t>2.13.1</t>
  </si>
  <si>
    <t>2.13.2</t>
  </si>
  <si>
    <t>2.13.3</t>
  </si>
  <si>
    <t xml:space="preserve">          - tomada novo padrão brasileiro 20A</t>
  </si>
  <si>
    <t>2.14</t>
  </si>
  <si>
    <t xml:space="preserve">Caixa de embutir parede 4x2" </t>
  </si>
  <si>
    <t>2.15</t>
  </si>
  <si>
    <t xml:space="preserve">Caixa de embutir parede 4x4" </t>
  </si>
  <si>
    <t>2.16</t>
  </si>
  <si>
    <t>Caixa tipo condulete com tampa cega:</t>
  </si>
  <si>
    <t>2.16.1</t>
  </si>
  <si>
    <t xml:space="preserve">          - ø 20mm.</t>
  </si>
  <si>
    <t>2.16.2</t>
  </si>
  <si>
    <t xml:space="preserve">          - ø 25mm.</t>
  </si>
  <si>
    <t>2.16.3</t>
  </si>
  <si>
    <t xml:space="preserve">          - ø 32mm.</t>
  </si>
  <si>
    <t>2.17</t>
  </si>
  <si>
    <t xml:space="preserve">Caixa tipo de comando de sobrepor 200x200x120mm </t>
  </si>
  <si>
    <t>2.18</t>
  </si>
  <si>
    <t>Eletroduto de ferro:</t>
  </si>
  <si>
    <t>2.18.1</t>
  </si>
  <si>
    <t>2.18.2</t>
  </si>
  <si>
    <t>2.18.3</t>
  </si>
  <si>
    <t>2.18.4</t>
  </si>
  <si>
    <t xml:space="preserve">          - ø 50mm.</t>
  </si>
  <si>
    <t>2.18.5</t>
  </si>
  <si>
    <t xml:space="preserve">          - ø 75mm.</t>
  </si>
  <si>
    <t>2.18.6</t>
  </si>
  <si>
    <t xml:space="preserve">          - ø 100mm.</t>
  </si>
  <si>
    <t>2.19</t>
  </si>
  <si>
    <t>Leito semi pesado galvanizado dimensões 300x100mm - chapa 14</t>
  </si>
  <si>
    <t>2.20</t>
  </si>
  <si>
    <t>Segmento/Emenda de montagem para leito 300x100mm</t>
  </si>
  <si>
    <t>2.21</t>
  </si>
  <si>
    <t>Curva vertical de descida 300x100mm</t>
  </si>
  <si>
    <t>2.22</t>
  </si>
  <si>
    <t>Curva horizontal  90º 300x100mm</t>
  </si>
  <si>
    <t>2.23</t>
  </si>
  <si>
    <t>Curva de inversão horizontal  90º  300x100mm</t>
  </si>
  <si>
    <t>2.24</t>
  </si>
  <si>
    <t>Parafusos, porcas e arruelas para leitos</t>
  </si>
  <si>
    <t>2.25</t>
  </si>
  <si>
    <t>Vergalhão rosca total 3/8"</t>
  </si>
  <si>
    <t>2.26</t>
  </si>
  <si>
    <t>Chumbador rosca interna 3/8"</t>
  </si>
  <si>
    <t>2.27</t>
  </si>
  <si>
    <t xml:space="preserve">Eletrocalha lisa 300x100mm </t>
  </si>
  <si>
    <t>2.28</t>
  </si>
  <si>
    <t xml:space="preserve">Eletrocalha lisa 100x100mm </t>
  </si>
  <si>
    <t>2.29</t>
  </si>
  <si>
    <t>Tampa para eletrocalha 300mm</t>
  </si>
  <si>
    <t>2.30</t>
  </si>
  <si>
    <t>Tampa para eletrocalha 100mm</t>
  </si>
  <si>
    <t>2.31</t>
  </si>
  <si>
    <t xml:space="preserve">Suporte suspensão para eletrocalha 300x100mm </t>
  </si>
  <si>
    <t>2.32</t>
  </si>
  <si>
    <t xml:space="preserve">Suporte suspensão para eletrocalha 100x100mm </t>
  </si>
  <si>
    <t>2.33</t>
  </si>
  <si>
    <t>Curva horizontal para eletrocalha 100x100mm</t>
  </si>
  <si>
    <t>2.34</t>
  </si>
  <si>
    <t>Curva vertical para eletrocalha 300x100mm</t>
  </si>
  <si>
    <t>2.35</t>
  </si>
  <si>
    <t>Acessorios tipo "T" para eletrocalha 300 x 100mm</t>
  </si>
  <si>
    <t>2.36</t>
  </si>
  <si>
    <t>Acessorios tipo "T" para eletrocalha 100 x 100mm</t>
  </si>
  <si>
    <t>2.37</t>
  </si>
  <si>
    <t>Acessorios tipo "X" para eletrocalha 300 x 100mm</t>
  </si>
  <si>
    <t>2.38</t>
  </si>
  <si>
    <t>Emenda interna tipo "U" p/ eletrocalha 300x100mm</t>
  </si>
  <si>
    <t>2.39</t>
  </si>
  <si>
    <t>Emenda interna tipo "U" p/ eletrocalha 100x100mm</t>
  </si>
  <si>
    <t>2.40</t>
  </si>
  <si>
    <t>2.41</t>
  </si>
  <si>
    <t>Terminal de fechamento p/ eletrocalha 100x100mm</t>
  </si>
  <si>
    <t>2.42</t>
  </si>
  <si>
    <t xml:space="preserve">Derivação lateral de eletrocalha para perfilado </t>
  </si>
  <si>
    <t>2.43</t>
  </si>
  <si>
    <t>Perfilado 38x38mm chapa 14</t>
  </si>
  <si>
    <t>2.44</t>
  </si>
  <si>
    <t>Suporte longo p/perfilado 38x38mm</t>
  </si>
  <si>
    <t>2.45</t>
  </si>
  <si>
    <t>Base c/ 4 furos fixação externa p/perfilado 38x38mm</t>
  </si>
  <si>
    <t xml:space="preserve"> un</t>
  </si>
  <si>
    <t>2.46</t>
  </si>
  <si>
    <t xml:space="preserve">Emendas Internas ("I", "L") para perfilado 38x38mm  </t>
  </si>
  <si>
    <t>2.47</t>
  </si>
  <si>
    <t xml:space="preserve">Emendas "T" para perfilado 38x38mm  </t>
  </si>
  <si>
    <t>2.48</t>
  </si>
  <si>
    <t xml:space="preserve">Emendas "X" para perfilado 38x38mm  </t>
  </si>
  <si>
    <t>2.49</t>
  </si>
  <si>
    <t>Derivação lateral de perfilado para eletroduto</t>
  </si>
  <si>
    <t>2.50</t>
  </si>
  <si>
    <t>Caixa de perfilado com tomada 2P+T</t>
  </si>
  <si>
    <t>2.51</t>
  </si>
  <si>
    <t>Parafusos, porcas e arruelas para perfilados/eletrocalhas</t>
  </si>
  <si>
    <t>2.52</t>
  </si>
  <si>
    <t>Vergalhão rosca total 1/4"</t>
  </si>
  <si>
    <t>2.53</t>
  </si>
  <si>
    <t>Chumbador rosca interna 1/4"</t>
  </si>
  <si>
    <t>2.54</t>
  </si>
  <si>
    <t xml:space="preserve">Dispositivo DR 16A sensibilidade 30mA </t>
  </si>
  <si>
    <t>2.55</t>
  </si>
  <si>
    <t xml:space="preserve">Dispositivo DR 20A sensibilidade 30mA </t>
  </si>
  <si>
    <t>2.56</t>
  </si>
  <si>
    <t xml:space="preserve">Dispositivo DR 25A sensibilidade 30mA </t>
  </si>
  <si>
    <t>2.57</t>
  </si>
  <si>
    <t>Cabo flexível PP 3x1,5mm² - Ligação das luminárias.</t>
  </si>
  <si>
    <t>2.58</t>
  </si>
  <si>
    <t>Plug Macho e fêmea novo padrão - ligação luminárias</t>
  </si>
  <si>
    <t>2.59</t>
  </si>
  <si>
    <t>Prensa cabo de seção 2,5mm²</t>
  </si>
  <si>
    <t>2.60</t>
  </si>
  <si>
    <t>Sensor de Presença 400W / 220V - com regulagem de pulso</t>
  </si>
  <si>
    <t>INSTALAÇÕES DE ILUMINAÇÃO DE EMERGÊNCIA</t>
  </si>
  <si>
    <t>Módulo Autonomo de emergência 2X20W c/ suporte metalico p/ fixação</t>
  </si>
  <si>
    <t>Módulo Autonomo de emergência 1x9W com indicador de SAIDA E SAIDA EMERGÊNCIA</t>
  </si>
  <si>
    <t>SUBTOTAL Elétrico</t>
  </si>
  <si>
    <t>INSTALAÇÕES ELÉTRICAS</t>
  </si>
  <si>
    <t>Cabo tipo PP 3x2,5mm² - Circuitos sob o piso elevado</t>
  </si>
  <si>
    <t>Cabo unipolar flexivel seção 2,5 mm2.</t>
  </si>
  <si>
    <t>Cabo unipolar flexivel seção 4,0 mm2.</t>
  </si>
  <si>
    <t xml:space="preserve">Cabo unipolar flexivel seção 16 mm² / 750V </t>
  </si>
  <si>
    <t xml:space="preserve">Cabo unipolar flexivel seção 25 mm² / 750V </t>
  </si>
  <si>
    <t xml:space="preserve">Quadro de Força de embutir montado em caixa de comando com dimensões minimas de 800x600x150mm, com barramento DIN de FNT, placa de montagem - Completo para 36 elementos </t>
  </si>
  <si>
    <t>Centro de distribuição de uso aparente para 16 elementos com barramentos (CD-BK).</t>
  </si>
  <si>
    <t>Disjuntor monopolar/4,5kA.</t>
  </si>
  <si>
    <t xml:space="preserve">        -1x16A - (CD-ESTAB)</t>
  </si>
  <si>
    <t>Disjuntor triplolar / 4,5kA.</t>
  </si>
  <si>
    <t>1.9.1</t>
  </si>
  <si>
    <t xml:space="preserve">        -3x63A - (CD-ESTAB)</t>
  </si>
  <si>
    <t>Eletroduto ferro diametro 25 mm.</t>
  </si>
  <si>
    <t>Caixa de passagem c/ tampa cega tipo condulete diam 25mm</t>
  </si>
  <si>
    <t>Chave reversora 63A. com 04 câmaras</t>
  </si>
  <si>
    <t>Caixa p/ reversora - GSP.2</t>
  </si>
  <si>
    <t>Espelho de pvc 4x4" com duas tomadas tipo bloco NBR.20A (preta), mais um bloco cego.</t>
  </si>
  <si>
    <t>Espelho de pvc 4x2" com uma tomadas tipo bloco NBR.20A (azul), mais um bloco cego.</t>
  </si>
  <si>
    <t xml:space="preserve"> Suporte para canaleta de aluminio p/tres blocos com, duas tomadas tipo bloco NBR.20A (preta), mais um bloco cego.</t>
  </si>
  <si>
    <t>1.19</t>
  </si>
  <si>
    <t xml:space="preserve"> Suporte para canaleta de aluminio p/tres blocos com, duas tomadas tipo bloco NBR.20A (azul) , mais um bloco cego.</t>
  </si>
  <si>
    <t>1.20</t>
  </si>
  <si>
    <t>1.21</t>
  </si>
  <si>
    <t>1.22</t>
  </si>
  <si>
    <t>1.23</t>
  </si>
  <si>
    <t>1.24</t>
  </si>
  <si>
    <t>1.25</t>
  </si>
  <si>
    <t>1.26</t>
  </si>
  <si>
    <t>1.27</t>
  </si>
  <si>
    <t>1.28</t>
  </si>
  <si>
    <t>1.29</t>
  </si>
  <si>
    <t>1.30</t>
  </si>
  <si>
    <t>PONTOS PARA A TRANSMISSÃO DE DADOS/TELEFONE/CFTV:</t>
  </si>
  <si>
    <t>Caixa metálica de sobrepor dimensões 700x260x50mm - Instalação Patch Panel nas colunas (PCC)</t>
  </si>
  <si>
    <t>Canaleta aluminio 73x25 tripla c/ tampa de encaixe - Pintada</t>
  </si>
  <si>
    <t>Adaptador para canaleta Dutotec 73x25mm - 3x1</t>
  </si>
  <si>
    <t>Curva 90º metálica especifica de canaleta de aluminio</t>
  </si>
  <si>
    <t>2.4.1</t>
  </si>
  <si>
    <t xml:space="preserve">        -73x25mm</t>
  </si>
  <si>
    <t xml:space="preserve"> Suporte para canaleta de aluminio p/ tres blocos com, dois blocos c/ RJ.45 cat. 6, mais um bloco cego.</t>
  </si>
  <si>
    <t xml:space="preserve">Caixa condulete diametro 25mm com espelho e tomada RJ45 cat. 6 </t>
  </si>
  <si>
    <t>Espelho de pvc 4x2" com duas tomadas RJ45 cat. 6</t>
  </si>
  <si>
    <t>Espelho de pvc 4x2" com uma tomadas RJ45 cat. 6</t>
  </si>
  <si>
    <t>Espelho de pvc 4x2" com furo no centro</t>
  </si>
  <si>
    <t>Patch Cord cat. 6 comprimento 8,0m - Azul</t>
  </si>
  <si>
    <t>Patch Cord cat. 6 comprimento 2,5m - Azul</t>
  </si>
  <si>
    <t>Cabo UTP cat. 6</t>
  </si>
  <si>
    <t>Fibra óptica multimodo 50/125 OMD - 4 pares</t>
  </si>
  <si>
    <t>Cabo coaxial RG-59/75 Ohms/ 97% de  malha.</t>
  </si>
  <si>
    <t>Patch Panel 24 portas p/ Rack 19" - Descarregado categoria 6</t>
  </si>
  <si>
    <t>Patch Panel 24 portas p/ Rack 19" categoria 6</t>
  </si>
  <si>
    <t xml:space="preserve">Guia/Organizador de cabos para RACK 19" </t>
  </si>
  <si>
    <t>Rack tipo Aberto tamanho 44U - Completo</t>
  </si>
  <si>
    <t>Régua com 6 tomadas p/ Rack</t>
  </si>
  <si>
    <t>Distribuidor interno óptico (DIO) p/ RACK 19" com bandeija/extensão - Completo</t>
  </si>
  <si>
    <t>Bloco Óptico terminal p/ quatro fibras</t>
  </si>
  <si>
    <t>Eletroduto ferro ø 25mm.</t>
  </si>
  <si>
    <t xml:space="preserve">Eletrocalha lisa 200x100mm </t>
  </si>
  <si>
    <t xml:space="preserve">Tampa para eletrocalha 200mm </t>
  </si>
  <si>
    <t xml:space="preserve">Suporte suspensão para eletrocalha 200x100mm </t>
  </si>
  <si>
    <t>Acessorios tipo "T" para eletrocalha 200 x 100mm</t>
  </si>
  <si>
    <t>Emenda interna tipo "U" p/ eletrocalha 200x100mm</t>
  </si>
  <si>
    <t>Redução concêntrica 300x200mm</t>
  </si>
  <si>
    <t>Redução concêntrica 200x100mm</t>
  </si>
  <si>
    <t>Derivação lateral de eletrocalha para eletroduto</t>
  </si>
  <si>
    <t>Acessório tipo flange p/ conexão CD/Eletrocalha de aluminio</t>
  </si>
  <si>
    <t>INSTALAÇÕES DE AUTOMAÇÃO (ELÉTRICA E SINAL)</t>
  </si>
  <si>
    <t>TUBULAÇÃO SECUNDARIA COM ESPERAS TELEFÔNICAS:</t>
  </si>
  <si>
    <t>Eletroduto de ferro diametro ø 75mm.</t>
  </si>
  <si>
    <t>Caixa de passagem c/ tampa cega tipo condulete diam 75mm</t>
  </si>
  <si>
    <t>Cabo tipo CIT 50/100 pares (Entrada Linhas)</t>
  </si>
  <si>
    <t xml:space="preserve">Voice Panel 50 portas p/ Rack 19"  </t>
  </si>
  <si>
    <t>Extensão Telefônica de 8 metros - cabo chato de cor preta com 4 vias com tomada macho RJ45 numa ponta e RJ11 na outra - Interligação com estações de trabalho</t>
  </si>
  <si>
    <t>Acessórios internos p/ montagem DG´s junto a Central no 8º pavto</t>
  </si>
  <si>
    <t>Bloco de inserção engate rápido M10 com bastidor completo</t>
  </si>
  <si>
    <t>Patch Cord 2,5m - Cor Amarelo</t>
  </si>
  <si>
    <t>INSTALAÇÕES ALARME DE INCÊNDIO</t>
  </si>
  <si>
    <t xml:space="preserve">INFRA-ESTRUTURA NECESSÁRIA COM RESPECTIVAS ESPERAS ALARME DE INCÊNDIO: </t>
  </si>
  <si>
    <t>Eletroduto ferro ø 20mm.</t>
  </si>
  <si>
    <t>Caixa de passagem c/ tampa cega tipo condulete diam 20mm</t>
  </si>
  <si>
    <t>Caixa de embutir 4x2" com espelho cego</t>
  </si>
  <si>
    <t>Cabo flexível 2x 1,5mm2 (preto e vermelho)</t>
  </si>
  <si>
    <t xml:space="preserve">Spiral tube </t>
  </si>
  <si>
    <t>Asbuilts das Instalações Elet./Log./Telef./alarme</t>
  </si>
  <si>
    <t>m2</t>
  </si>
  <si>
    <t xml:space="preserve">Interligação do sistema de Telefonia/Alarme de Incêndio/Rede Lógica/Fibra òtica com a rede existente do prédio </t>
  </si>
  <si>
    <t>Retirada da infra-estrutura elétrica existente (Eletrodutos/Caixas/Etc, que não serão reutilizadas)</t>
  </si>
  <si>
    <t>Remanejamento de Fibra óptica existente no andar até o local dos Rack´s</t>
  </si>
  <si>
    <t>Identificação Geral rede elétrica/lógica/telefônica (Quadros/Tomadas/Cabos/Rack/Pacth Panel/Etc)</t>
  </si>
  <si>
    <t>Remanejamento/Adequação da infra-estrutura (Caixas/Sirene/Teclado) do sistema de Prevenção de incêncio existente no andar</t>
  </si>
  <si>
    <t>Certificação/Homologação cabeamento estruturado categoria 6</t>
  </si>
  <si>
    <t>Piso elevado modular em placas de 60x60cm (eixo-eixo) com canaletas para passagem de cabeamento. H=6cm (Incluso acessórios de instalação)</t>
  </si>
  <si>
    <t>SUBTOTAL Climatização</t>
  </si>
  <si>
    <t>INSTALAÇÕES DE AR CONDICIONADO</t>
  </si>
  <si>
    <t>SUBTOTAL Telefônico:</t>
  </si>
  <si>
    <t>SUBTOTAL Alarme/CFTV</t>
  </si>
  <si>
    <t>SUBTOTAL Serviços Complementares</t>
  </si>
  <si>
    <t>SUBTOTAL Automação</t>
  </si>
  <si>
    <t>1.</t>
  </si>
  <si>
    <t xml:space="preserve">Chapa de aço galvanizado para dutos - #26, completo com acessórios    </t>
  </si>
  <si>
    <t>kg</t>
  </si>
  <si>
    <t xml:space="preserve">Chapa de aço galvanizado para dutos - #24, completo com acessórios    </t>
  </si>
  <si>
    <t xml:space="preserve">Chapa de aço galvanizado para dutos - #22, completo com acessórios    </t>
  </si>
  <si>
    <t xml:space="preserve">Caixas plenum retorno em chapa de aço galvanizado - #22  </t>
  </si>
  <si>
    <t>Caixas plenum splitão em chapa de aço galvanizado - #20</t>
  </si>
  <si>
    <t>Isolamento dutos - lã vidro rollisol - painel - 25mm 40kg/m³</t>
  </si>
  <si>
    <t>Isolamento caixas plenum - lã vidro rollisol - painel - 25mm 40kg/m³</t>
  </si>
  <si>
    <t>Duto circular flexível com isolamento térmico e acústico, ø10"</t>
  </si>
  <si>
    <t>Duto circular flexível com isolamento térmico e acústico, ø8"</t>
  </si>
  <si>
    <t>Duto circular flexível com isolamento térmico e acústico, ø7"</t>
  </si>
  <si>
    <t>Duto circular flexível com isolamento térmico e acústico, ø6"</t>
  </si>
  <si>
    <t>Duto circular flexível com isolamento térmico e acústico, ø4"</t>
  </si>
  <si>
    <t>Tela arame tipo otis, para dutos descarga condensadora</t>
  </si>
  <si>
    <t>Chapa galvanizada #22, para dutos descarga condensadora</t>
  </si>
  <si>
    <t>Difusor DQE 41 T-6  -  PLB ø250</t>
  </si>
  <si>
    <t>Difusor DQE 41 T-5  -  PLB ø250</t>
  </si>
  <si>
    <t>Difusor DQE 41 T-4  -  PLB ø200</t>
  </si>
  <si>
    <t>Difusor DQE 41 T-3  -  PLB ø200</t>
  </si>
  <si>
    <t>Difusor DQE 41 T-5  -  RGA</t>
  </si>
  <si>
    <t>Difusor DQE 41 T-3  -  RGA</t>
  </si>
  <si>
    <t>Grelha rotacore sem moldura 615x615mm</t>
  </si>
  <si>
    <t>Grelha rotacore sem moldura 615x400mm</t>
  </si>
  <si>
    <t>Grelha rotacore sem moldura 615x300mm</t>
  </si>
  <si>
    <t>Grelha Ex. SV-RG 150x150mm</t>
  </si>
  <si>
    <t>Grelha Ex. SV-RG 150x100mm</t>
  </si>
  <si>
    <t>Chapa galvanizada #22, para venezianas de tomadas de ar</t>
  </si>
  <si>
    <t>Rebite pop 3,2x10mm aço galv, para venezianas de tomadas de ar</t>
  </si>
  <si>
    <t>cx</t>
  </si>
  <si>
    <t>Cano de cobre splitão 1/2" parede 0,79mm</t>
  </si>
  <si>
    <t>Cano de cobre splitão 5/8" parede 0,79mm</t>
  </si>
  <si>
    <t>Cano de cobre splitão 1. 3/8" parede 0,79mm</t>
  </si>
  <si>
    <t>3.4</t>
  </si>
  <si>
    <t>Cano de cobre splitão 1. 5/8" parede 0,79mm</t>
  </si>
  <si>
    <t>3.5</t>
  </si>
  <si>
    <t>Curva de cobre 1/2" 90°</t>
  </si>
  <si>
    <t>3.6</t>
  </si>
  <si>
    <t>Curva de cobre 5/8" 90°</t>
  </si>
  <si>
    <t>3.7</t>
  </si>
  <si>
    <t>Curva de cobre 1 3/8" 90°</t>
  </si>
  <si>
    <t>3.8</t>
  </si>
  <si>
    <t>Curva de cobre 1 5/8" 90°</t>
  </si>
  <si>
    <t>3.9</t>
  </si>
  <si>
    <t>Solda foscoper</t>
  </si>
  <si>
    <t>3.10</t>
  </si>
  <si>
    <t>Gás refrigerante R-407 para splitão</t>
  </si>
  <si>
    <t>3.11</t>
  </si>
  <si>
    <t>Gás refrigerante R-410 para built in</t>
  </si>
  <si>
    <t>3.12</t>
  </si>
  <si>
    <t>Tubo nitrogênio</t>
  </si>
  <si>
    <t>tb</t>
  </si>
  <si>
    <t>3.13</t>
  </si>
  <si>
    <t>Isolamento splitão borracha elastomérica espessura 13mm ø1 3/8</t>
  </si>
  <si>
    <t>3.14</t>
  </si>
  <si>
    <t>Isolamento splitão borracha elastomérica espessura 13mm ø1 5/8</t>
  </si>
  <si>
    <t>3.15</t>
  </si>
  <si>
    <t>Isolamento built in borracha elastomérica espessura 19mm ø1/4</t>
  </si>
  <si>
    <t>3.16</t>
  </si>
  <si>
    <t>Isolamento built in borracha elastomérica espessura 19mm ø3/8</t>
  </si>
  <si>
    <t>3.17</t>
  </si>
  <si>
    <t>Isolamento built in borracha elastomérica espessura 19mm ø1/2</t>
  </si>
  <si>
    <t>3.18</t>
  </si>
  <si>
    <t>Isolamento built in borracha elastomérica espessura 19mm ø5/8</t>
  </si>
  <si>
    <t>3.19</t>
  </si>
  <si>
    <t>Isolamento built in borracha elastomérica espessura 19mm ø3/4</t>
  </si>
  <si>
    <t>3.20</t>
  </si>
  <si>
    <t>Isolamento built in borracha elastomérica espessura 19mm ø7/8</t>
  </si>
  <si>
    <t>3.21</t>
  </si>
  <si>
    <t>Isolamento built in borracha elastomérica espessura 19mm ø1</t>
  </si>
  <si>
    <t>3.22</t>
  </si>
  <si>
    <t>Cola para isolamento lata 900gr</t>
  </si>
  <si>
    <t>lt</t>
  </si>
  <si>
    <t>3.23</t>
  </si>
  <si>
    <t>Cano de cobre built in ø1/4 parede 0,79mm</t>
  </si>
  <si>
    <t>3.24</t>
  </si>
  <si>
    <t>Cano de cobre built in ø3/8 parede 0,79mm</t>
  </si>
  <si>
    <t>3.25</t>
  </si>
  <si>
    <t>Cano de cobre built in ø1/2 parede 0,79mm</t>
  </si>
  <si>
    <t>3.26</t>
  </si>
  <si>
    <t>Cano de cobre built in ø5/8 parede 1,58mm</t>
  </si>
  <si>
    <t>3.27</t>
  </si>
  <si>
    <t>Cano de cobre built in ø3/4 parede 1,58mm</t>
  </si>
  <si>
    <t>3.28</t>
  </si>
  <si>
    <t>Cano de cobre built in ø7/8 parede 1,58mm</t>
  </si>
  <si>
    <t>3.29</t>
  </si>
  <si>
    <t>Cano de cobre built in ø1 parede 1,58mm</t>
  </si>
  <si>
    <t>3.30</t>
  </si>
  <si>
    <t>Multikit de derivação</t>
  </si>
  <si>
    <t>Unidade condensadora R-410 set free front flow 12hp</t>
  </si>
  <si>
    <t>4.3</t>
  </si>
  <si>
    <t>Evaporadora built in alta pressão-4,0hp 950cfm - NR43-40-36dBA</t>
  </si>
  <si>
    <t>4.4</t>
  </si>
  <si>
    <t>Evaporadora built in alta pressão-2,0hp 530cfm - NR35-33-31dBA</t>
  </si>
  <si>
    <t>4.5</t>
  </si>
  <si>
    <t>Evaporadora built in alta pressão-1,5hp 460cfm - NR35-33-31dBA</t>
  </si>
  <si>
    <t>4.6</t>
  </si>
  <si>
    <t>Evaporadora built in alta pressão-1,0hp 280cfm - NR35-33-31dBA</t>
  </si>
  <si>
    <t>4.7</t>
  </si>
  <si>
    <t>Multisplit MS-5TR-Cond.centrífuga-kit filtragem G4- Aquecimento elétrico 9kW-R-407C-padrão banco</t>
  </si>
  <si>
    <t>4.8</t>
  </si>
  <si>
    <t>Multisplit MS-7,5TR-Cond.centrífuga-kit filtragem G4- Aquecimento elétrico 12kW-R-407C-padrão banco</t>
  </si>
  <si>
    <t>4.9</t>
  </si>
  <si>
    <t>4.10</t>
  </si>
  <si>
    <t>4.11</t>
  </si>
  <si>
    <t>Controle remoto com fio</t>
  </si>
  <si>
    <t>Resistências elétricas 2000W-220V</t>
  </si>
  <si>
    <t>Resistências elétricas 1500W-220V</t>
  </si>
  <si>
    <t>5.3</t>
  </si>
  <si>
    <t>Termostato de segurança</t>
  </si>
  <si>
    <t>5.4</t>
  </si>
  <si>
    <t>Chave de fluxo</t>
  </si>
  <si>
    <t>5.5</t>
  </si>
  <si>
    <t>Contatora 40A</t>
  </si>
  <si>
    <t>5.6</t>
  </si>
  <si>
    <t>Contatora 25A</t>
  </si>
  <si>
    <t>5.7</t>
  </si>
  <si>
    <t>Armação para resistências</t>
  </si>
  <si>
    <t>5.8</t>
  </si>
  <si>
    <t>Cabo fiber glass 2,5mm²</t>
  </si>
  <si>
    <t>5.9</t>
  </si>
  <si>
    <t>Borneira de conexão trifásica</t>
  </si>
  <si>
    <t>Cano pvc ø25mm</t>
  </si>
  <si>
    <t>Cano pvc ø40mm</t>
  </si>
  <si>
    <t>Tê pvc 40x25mm</t>
  </si>
  <si>
    <t>Curva pvc ø25mm</t>
  </si>
  <si>
    <t>Curva pvc ø40mm</t>
  </si>
  <si>
    <t>Adaptador rosca cola 25mm</t>
  </si>
  <si>
    <t>Isolamento pvc ø25mm espessura 9mm</t>
  </si>
  <si>
    <t>Isolamento pvc ø40mm espessura 9mm</t>
  </si>
  <si>
    <t>Eletrocalha perfurada com tampa 75x50mm</t>
  </si>
  <si>
    <t>Eletroduto pvc ø1"</t>
  </si>
  <si>
    <t>Eletroduto pvc ø3/4</t>
  </si>
  <si>
    <t>Eletroduto pvc ø1/2"</t>
  </si>
  <si>
    <t>7.5</t>
  </si>
  <si>
    <t>Petrolete alumínio 1"</t>
  </si>
  <si>
    <t>7.6</t>
  </si>
  <si>
    <t>Petrolete alumínio 3/4"</t>
  </si>
  <si>
    <t>7.7</t>
  </si>
  <si>
    <t>Petrolete alumínio 1/2"</t>
  </si>
  <si>
    <t>7.8</t>
  </si>
  <si>
    <t>Cabo flexível 6mm²</t>
  </si>
  <si>
    <t>7.9</t>
  </si>
  <si>
    <t>Cabo flexível 4mm²</t>
  </si>
  <si>
    <t>7.10</t>
  </si>
  <si>
    <t>Cabo flexível 2,5mm²</t>
  </si>
  <si>
    <t>7.11</t>
  </si>
  <si>
    <t>Cabo flexível 1,5mm²</t>
  </si>
  <si>
    <t>7.12</t>
  </si>
  <si>
    <t>Cabo blindado 2x0,75 com malha trançada</t>
  </si>
  <si>
    <t>7.13</t>
  </si>
  <si>
    <t>7.14</t>
  </si>
  <si>
    <t>Eletroduto flexível seal tube 1"</t>
  </si>
  <si>
    <t>7.15</t>
  </si>
  <si>
    <t>Eletroduto flexível seal tube 3/4"</t>
  </si>
  <si>
    <t>7.16</t>
  </si>
  <si>
    <t>Eletroduto flexível seal tube 1/2"</t>
  </si>
  <si>
    <t>Controlador TS200</t>
  </si>
  <si>
    <t>8.2</t>
  </si>
  <si>
    <t>Chapa galvanizada #22, para paineis de acesso</t>
  </si>
  <si>
    <t>8.3</t>
  </si>
  <si>
    <t>Pintura epoxi de chapa galvanizada, para paineis de acesso</t>
  </si>
  <si>
    <t>8.4</t>
  </si>
  <si>
    <t>Porta acústica 1000x2100mm com revestimento externo de acabamento executado em marcenaria</t>
  </si>
  <si>
    <t>DUTOS, ISOLAMENTO</t>
  </si>
  <si>
    <t>GRELHAS, DIFUSORES</t>
  </si>
  <si>
    <t>TUBULAÇÕES</t>
  </si>
  <si>
    <t>EQUIPAMENTOS</t>
  </si>
  <si>
    <t>RESISTÊNCIA ELÉTRICA</t>
  </si>
  <si>
    <t>DRENO</t>
  </si>
  <si>
    <t>INTERLIGAÇÕES ELÉTRICAS</t>
  </si>
  <si>
    <t>DIVERSOS</t>
  </si>
  <si>
    <t>2.1.7</t>
  </si>
  <si>
    <t>7.4.6</t>
  </si>
  <si>
    <t>Dispenser para papel toalha e fechamento por chave</t>
  </si>
  <si>
    <t>Dispenser de papel higiênico de rolo com sistema de fechamento por chave</t>
  </si>
  <si>
    <t>VII</t>
  </si>
  <si>
    <t>1.5.3</t>
  </si>
  <si>
    <t>1.5.4</t>
  </si>
  <si>
    <t>1.5.5</t>
  </si>
  <si>
    <t>1.5.6</t>
  </si>
  <si>
    <t>1.5.7</t>
  </si>
  <si>
    <t>1.5.8</t>
  </si>
  <si>
    <t>1.7.3</t>
  </si>
  <si>
    <t>Luminária de EMBUTIR para lâmpada PL 4x26W / 220V - Soquete E27 - Completa</t>
  </si>
  <si>
    <t>Luminária de EMBUTIR para lâmpada PL 2x26W / 220V - Soquete E27 - Completa</t>
  </si>
  <si>
    <t>Tampa para eletrocalha 200mm</t>
  </si>
  <si>
    <t>Curva vertical para eletrocalha 200x100mm</t>
  </si>
  <si>
    <t>Acessorios tipo "X" para eletrocalha 200 x 100mm</t>
  </si>
  <si>
    <t>Terminal de fechamento p/ eletrocalha 200x100mm</t>
  </si>
  <si>
    <t>Tomada 2P+T (Vermelha) - instalação nas estações de trabalho</t>
  </si>
  <si>
    <t>Tomada 2P+T (Preto) - instalação nas estações de trabalho</t>
  </si>
  <si>
    <t xml:space="preserve">Eletrocalha lisa 100x50mm </t>
  </si>
  <si>
    <t xml:space="preserve">Suporte suspensão para eletrocalha 100x50mm </t>
  </si>
  <si>
    <t>Curva horizontal para eletrocalha 100x50mm</t>
  </si>
  <si>
    <t>Acessorios tipo "T" para eletrocalha 100 x 50mm</t>
  </si>
  <si>
    <t>Emenda interna tipo "U" p/ eletrocalha 100x50mm</t>
  </si>
  <si>
    <t>Terminal de fechamento p/ eletrocalha 100x50mm</t>
  </si>
  <si>
    <t>Divisor interno para eletrocalha 50mm</t>
  </si>
  <si>
    <t>Tomada RJ45 (fêmea) categoria 6</t>
  </si>
  <si>
    <t xml:space="preserve">Eletrocalha lisa 200x50mm </t>
  </si>
  <si>
    <t xml:space="preserve">Eletrocalha lisa 50x50mm </t>
  </si>
  <si>
    <t>Tampa para eletrocalha 50mm</t>
  </si>
  <si>
    <t xml:space="preserve">Suporte suspensão para eletrocalha 200x50mm </t>
  </si>
  <si>
    <t xml:space="preserve">Suporte suspensão para eletrocalha 50x50mm </t>
  </si>
  <si>
    <t>Curva horizontal para eletrocalha 200x50mm</t>
  </si>
  <si>
    <t>Curva horizontal para eletrocalha 50x50mm</t>
  </si>
  <si>
    <t>Curva vertical para eletrocalha 50x50mm</t>
  </si>
  <si>
    <t>Acessorios tipo "T" para eletrocalha 200 x 50mm</t>
  </si>
  <si>
    <t>Acessorios tipo "T" para eletrocalha 50 x 50mm</t>
  </si>
  <si>
    <t>Emenda interna tipo "U" p/ eletrocalha 200x50mm</t>
  </si>
  <si>
    <t>Emenda interna tipo "U" p/ eletrocalha 50x50mm</t>
  </si>
  <si>
    <t>Terminal de fechamento p/ eletrocalha 50x50mm</t>
  </si>
  <si>
    <t>Caixa de tomadas específica para piso elevado</t>
  </si>
  <si>
    <t>2.61</t>
  </si>
  <si>
    <t>Fita espiral tube 1/2 de cor branca</t>
  </si>
  <si>
    <t>Adequação/Instalação pontos no mobiliário</t>
  </si>
  <si>
    <t>Grelha Ex. SV 250x250mm</t>
  </si>
  <si>
    <t>Unidade ventilação GVS 7/7 Otam ou equiv.                                                       ø3-220V-0,25cv 800rpm  p.est. 18/7  arr.4</t>
  </si>
  <si>
    <t>Unidade ventilação TSA 7/3 Otam ou equiv. 600m³/h                                        ø3-220V-0,16cv 850rpm  p.est. 16mmCA arr.4</t>
  </si>
  <si>
    <t>Unidade ventilação GVS 9/9 Otam ou equiv. 2100m³/h                                     ø3-220V-0,5cv 1.100rpm  p.est. 24,5  filtro G4</t>
  </si>
  <si>
    <t>Quadro elétrico ventilador ar exterior-exaustores c/ relé de tempo</t>
  </si>
  <si>
    <t>NO BREAK EXAUSTÃO DOS RACKS</t>
  </si>
  <si>
    <t>Chapa galvanizada</t>
  </si>
  <si>
    <t>Porta veneziana 900x2100mm</t>
  </si>
  <si>
    <t>Venezianas ventilação</t>
  </si>
  <si>
    <t>Ventilador ventisilva ou equiv. E30M8</t>
  </si>
  <si>
    <t>8.5</t>
  </si>
  <si>
    <t>Termostato de ambiente</t>
  </si>
  <si>
    <t>8.6</t>
  </si>
  <si>
    <t>Chave contatora</t>
  </si>
  <si>
    <t>8.7</t>
  </si>
  <si>
    <t>Quadro elétrico</t>
  </si>
  <si>
    <t>8.8</t>
  </si>
  <si>
    <t>Disjuntor bifásico 10A</t>
  </si>
  <si>
    <t>8.9</t>
  </si>
  <si>
    <t>Chave 3 posições - manual, desl, autom.</t>
  </si>
  <si>
    <t>8.10</t>
  </si>
  <si>
    <t>Botoeira comando liga,desl. c/ sinal led</t>
  </si>
  <si>
    <t>8.11</t>
  </si>
  <si>
    <t>Interligações elétricas</t>
  </si>
  <si>
    <t>VEDAÇÃO PARTE SUPERIOR DOS RACKS</t>
  </si>
  <si>
    <t>9.1</t>
  </si>
  <si>
    <t>Chapa galvanizada nº 20</t>
  </si>
  <si>
    <t>9.2</t>
  </si>
  <si>
    <t>Pintura epoxi de chapa galvanizada</t>
  </si>
  <si>
    <t>10.1</t>
  </si>
  <si>
    <t>10.2</t>
  </si>
  <si>
    <t>10.3</t>
  </si>
  <si>
    <t>10.4</t>
  </si>
  <si>
    <t>Isolamento acústico, para paineis de acesso</t>
  </si>
  <si>
    <t>10.5</t>
  </si>
  <si>
    <t>SUBTOTAL Inst. Prov./Demolição/Retirada</t>
  </si>
  <si>
    <t xml:space="preserve">Chapisco em paredes, traço 1:3 (cimento e areia), E=0,5cm, </t>
  </si>
  <si>
    <t>Emboço em paredes internas, traço 1:2:10 (cimento, cal e areia média), E=2,0cm</t>
  </si>
  <si>
    <t>Reboco para paredes argamassa traço 1:1:6 (cimento, cal e areia fina peneirada), espessura 0,5cm.</t>
  </si>
  <si>
    <t>7 módulos (75 x 85cm) de espelho cristal 4mm colados sobre MDF na parede (Banheiro Feminino).</t>
  </si>
  <si>
    <t>5 módulos (77,2 x 85cm) de espelho cristal 4mm colados sobre MDF na parede (Banheiro Masculino).</t>
  </si>
  <si>
    <t>Balcão 500 + 135 +135 x 95 confeccionado em mdf com acabamento em fórmica líquida, iluminação fluorescente T5 e sistema de abertura para manutenção, acrílico leitoso de 6mm e tampo em mármore branco absoluto 2mm com acabamentos em 1/2 esquadria, conforme projeto.</t>
  </si>
  <si>
    <t>Tapete personalizado com a logomarca do Banrisul (acabamento em Nylon)</t>
  </si>
  <si>
    <t>7.3.2</t>
  </si>
  <si>
    <t>Brita leve para volume de 24,6m³</t>
  </si>
  <si>
    <r>
      <t xml:space="preserve">2. ENDEREÇO DE EXECUÇÃO/ENTREGA: </t>
    </r>
    <r>
      <rPr>
        <sz val="10"/>
        <rFont val="Arial"/>
        <family val="2"/>
      </rPr>
      <t xml:space="preserve"> Rua Caldas Junior, 120 - 21º andar - Porto Alegre/RS </t>
    </r>
  </si>
  <si>
    <r>
      <t>3. PRAZO DE EXECUÇÃO/ENTREGA:</t>
    </r>
    <r>
      <rPr>
        <sz val="10"/>
        <rFont val="Arial"/>
        <family val="2"/>
      </rPr>
      <t xml:space="preserve"> até 120 dias</t>
    </r>
  </si>
  <si>
    <t>Remoção de rodapé de madeira</t>
  </si>
  <si>
    <t>Parede Drywall dupla face h 3500, com perfil em aço galvanizado D95/70/600, miolo oco, massa, fita para rejunte e acessórios.</t>
  </si>
  <si>
    <t>Manutenção e substituição do reboco existente nas áreas com infiltração com aplicação de reboco desumidificador e finalização com massa corrida.</t>
  </si>
  <si>
    <t>Limpeza e aplicação de neutralizador de ferrugem nos elementos estruturais com ferragem exposta e finalização com argamassa.</t>
  </si>
  <si>
    <t>Fechadura Interna</t>
  </si>
  <si>
    <t>Película tipo Jateada Branca</t>
  </si>
  <si>
    <t>Faixa para formar ilhas no forro mineral em Gesso Acartonado com perfil de aço galvanizado, arame nº10, massa, fita e acessórios.</t>
  </si>
  <si>
    <t>Porta acústica construída em perfis de aço blindado e chapa galvanizada com isolamento acusto para 36,6 db. Acabamento externo com madeira laminada aplicada em marcenaria.</t>
  </si>
  <si>
    <t>Sancas e Cortineiros em Gesso Acartonado com perfil de aço galvanizado, arame nº10, massa, fita e acessórios.</t>
  </si>
  <si>
    <t>Forro Mineral 625x625x15 mm com borda Lay-in, aplicado com perfis de aço galvanizado tipo “T” 15, pintura eletrostática à base poliéster, suspenso em arame galvanizado nº 10 e acessórios. Vãos para luminárias já descontados.</t>
  </si>
  <si>
    <t>Regularização e execução de nata de cimento</t>
  </si>
  <si>
    <t>Piso vinílico em placa 50cm x 50cm x 4,7mm fixado com cola à base d'água.</t>
  </si>
  <si>
    <t>Rodapé TA cor Ipê</t>
  </si>
  <si>
    <t>Piso Porcelanato 60x60 Polido</t>
  </si>
  <si>
    <t>Porcelanato estilo ecowood 20x120 Retificado</t>
  </si>
  <si>
    <t>Rejunte Palha</t>
  </si>
  <si>
    <t>Argamassa Porcelanato Interno Piso</t>
  </si>
  <si>
    <t>Argamassa Porcelanato Técnico</t>
  </si>
  <si>
    <t>Tinta acrílica fosca para aplicação de 3 demãos nas paredes (cor segundo projeto)</t>
  </si>
  <si>
    <t>Tinta PVA fosca para aplicação de 2 demãos no forro (cor segundo projeto)</t>
  </si>
  <si>
    <t>Poltronas em couro sintético preto e estrutura cromada (76x76cm)</t>
  </si>
  <si>
    <t>Mesa Lateral com estrutura em fibra de vidro com tampo em mármore Branco Venato. Dimensões: Ø55cm/h=70cm</t>
  </si>
  <si>
    <t>Mesa de Centro com estrutura em fibra de vidro com tampo em mármore Branco Venato. Dimensões: 137x91cm/h=70cm</t>
  </si>
  <si>
    <t xml:space="preserve">Poltrona estofada com couro ecológico azul com apoio para os braços, estrutura em alumínio, base giratória e pés de 4 pontas. </t>
  </si>
  <si>
    <t>Conjunto Copa 1 confeccionada em mdf com revestimento interno em melamína e externo em fórmica e tampo em fórmica conforme projeto.</t>
  </si>
  <si>
    <t>Conjunto Copa 2 confeccionada em mdf com revestimento interno em melamína e externo em fórmica e tampo em fórmica conforme projeto.</t>
  </si>
  <si>
    <t>Balcão 1 em C com apliques em fórmica liquida, painel revestindo a coluna em mdf e vidro e aéreo com portas de alumínio com vidro pintado e puxador.</t>
  </si>
  <si>
    <t>Balcão 2 em C com apliques em fórmica liquida, painel revestindo a coluna em mdf e vidro e aéreo com portas de alumínio com vidro pintado e puxador.</t>
  </si>
  <si>
    <t>Armário Limpeza (200x135cm) confeccionado em mdf melamínico interno e fórmica externo com portas de puxador contínuo conforme projeto.</t>
  </si>
  <si>
    <t>Revestimento de parede com Painel de MDF com acabamento laminado padrão madeirado com negativos.</t>
  </si>
  <si>
    <t>Revestimento dos pilares com Painel de MDF com acabamento laminado padrão madeirado com negativos.</t>
  </si>
  <si>
    <t>Painel com 02 portas (No Break) ventiladas confeccionado em mdf com revestimento em fórmica conforme projeto</t>
  </si>
  <si>
    <t>93 Módulos de cortinas rolô cor prata, acionamento corrente, acabamento com perfil metálico.</t>
  </si>
  <si>
    <t>Bacia sanitária caixa acoplada</t>
  </si>
  <si>
    <t>Caixa acoplada com fluxo duplo</t>
  </si>
  <si>
    <t>Assento para bacia sanitária</t>
  </si>
  <si>
    <t>Bacia sanitária para caixa acoplada (para PNE)</t>
  </si>
  <si>
    <t>Caixa acoplada com fluxo duplo para bacia PNE</t>
  </si>
  <si>
    <t>Cuba Embutida Quadrada 410x410mm</t>
  </si>
  <si>
    <t>Válvula para lavatório unificada</t>
  </si>
  <si>
    <t>Mictório com sifão integrado</t>
  </si>
  <si>
    <t>Conjunto de fixação para instalação do mictório</t>
  </si>
  <si>
    <t>Válvula de pressão para mictório</t>
  </si>
  <si>
    <t>Torneira de mesa com temporizador</t>
  </si>
  <si>
    <t>Lavatório 550x470mm para coluna</t>
  </si>
  <si>
    <t>Coluna para lavatório</t>
  </si>
  <si>
    <t>Tanque para coluna</t>
  </si>
  <si>
    <t>Coluna para Tanque</t>
  </si>
  <si>
    <t>Parafuso para bacia sanitária (Par)</t>
  </si>
  <si>
    <t>Anel de vedação para bacia sanitária</t>
  </si>
  <si>
    <t>Válvula para tanque sem ladrão</t>
  </si>
  <si>
    <t>Parafuso para tanque</t>
  </si>
  <si>
    <t>Barra de apoio 80cm em inox para PNE</t>
  </si>
  <si>
    <t>Torneira de parede para tanque</t>
  </si>
  <si>
    <t>Dosador sabão líquido de embutir</t>
  </si>
  <si>
    <t>Ligação 40cm em malha de aço flexível</t>
  </si>
  <si>
    <t>Sifão 1"x1.1/2" para Lavatório e Pia</t>
  </si>
  <si>
    <t>Lavatório de canto suspenso com mesa</t>
  </si>
  <si>
    <t>Porta sanitária 600x2000mm, (elevada 150 mm do piso e rebaixada 50 mm do topo) com laminado estrutural TS 10 mm, perfis de alumínio anodizado natural fosco, ferragens das portas especiais, dobradiças automáticas de alumínio anodizado natural fosco acetinado, fecho universal, instalação em vão de granito 30 mm e padronizado com largura 635 mm.</t>
  </si>
  <si>
    <t>Porta sanitária 840x2000mm, (elevada 150 mm do piso e rebaixada 50 mm do topo) com laminado estrutural TS 10 mm, perfis de alumínio anodizado natural fosco, ferragens das portas especiais, dobradiças automáticas de alumínio anodizado natural fosco acetinado, fecho universal, instalação em vão de alvenaria padronizado com largura 895 mm.</t>
  </si>
  <si>
    <t>Lixeira Basculante 21,2 Litros</t>
  </si>
  <si>
    <t>Lixeira Inox c/ aro 40,5 litros (30x60cm)</t>
  </si>
  <si>
    <t>Cabide para cabines sanitárias</t>
  </si>
  <si>
    <t>2.3.11</t>
  </si>
  <si>
    <t>Calafetagem de todas as esquadrias</t>
  </si>
  <si>
    <t>VIII</t>
  </si>
  <si>
    <t>INSTALAÇÕES HIDROSSANITÁRIAS</t>
  </si>
  <si>
    <t>INSTALAÇÕES DE ESGOTO</t>
  </si>
  <si>
    <t xml:space="preserve">Tubos  </t>
  </si>
  <si>
    <t xml:space="preserve">  </t>
  </si>
  <si>
    <t>1.1.1</t>
  </si>
  <si>
    <t xml:space="preserve"> Tubo pvc série normal 100 mm</t>
  </si>
  <si>
    <t>1.1.2</t>
  </si>
  <si>
    <t xml:space="preserve"> Tubo pvc série normal 75 mm </t>
  </si>
  <si>
    <t>1.1.3</t>
  </si>
  <si>
    <t xml:space="preserve"> Tubo pvc série normal 50 mm</t>
  </si>
  <si>
    <t>1.1.4</t>
  </si>
  <si>
    <t xml:space="preserve"> Tubo pvc série normal 40 mm</t>
  </si>
  <si>
    <t>Conexões </t>
  </si>
  <si>
    <t>1.2.1</t>
  </si>
  <si>
    <t xml:space="preserve"> Corpo de caixa sifonada c/ grelha série normal 150 mm x 150 mm x 50 mm</t>
  </si>
  <si>
    <t>1.2.2</t>
  </si>
  <si>
    <t xml:space="preserve"> Corpo de caixa sifonada série normal 250 mm x 230 mm x 75 mm</t>
  </si>
  <si>
    <t>1.2.3</t>
  </si>
  <si>
    <t xml:space="preserve"> Bucha de redução longa série normal 50 mm x 40 mm</t>
  </si>
  <si>
    <t>1.2.4</t>
  </si>
  <si>
    <t xml:space="preserve"> Curva 45 longa série normal 100 mm</t>
  </si>
  <si>
    <t>1.2.5</t>
  </si>
  <si>
    <t xml:space="preserve"> Curva 45 longa série normal 50 mm</t>
  </si>
  <si>
    <t>1.2.6</t>
  </si>
  <si>
    <t xml:space="preserve"> Curva 45 longa série normal 75 mm</t>
  </si>
  <si>
    <t>1.2.7</t>
  </si>
  <si>
    <t xml:space="preserve"> Curva de 90° curta série normal 100 mm</t>
  </si>
  <si>
    <t>1.2.8</t>
  </si>
  <si>
    <t xml:space="preserve"> Curva de 90° curta série normal 40 mm</t>
  </si>
  <si>
    <t>1.2.9</t>
  </si>
  <si>
    <t xml:space="preserve"> Curva de 90° curta série normal 50 mm</t>
  </si>
  <si>
    <t>1.2.10</t>
  </si>
  <si>
    <t xml:space="preserve"> Curva de 90° curta série normal 75 mm</t>
  </si>
  <si>
    <t>1.2.11</t>
  </si>
  <si>
    <t xml:space="preserve"> Joelho 45° série normal 100 mm</t>
  </si>
  <si>
    <t>1.2.12</t>
  </si>
  <si>
    <t xml:space="preserve"> Joelho 45° série normal 40 mm</t>
  </si>
  <si>
    <t>1.2.13</t>
  </si>
  <si>
    <t xml:space="preserve"> Joelho 45° série normal 50 mm</t>
  </si>
  <si>
    <t>1.2.14</t>
  </si>
  <si>
    <t xml:space="preserve"> Joelho 90° série normal 100 mm </t>
  </si>
  <si>
    <t>1.2.15</t>
  </si>
  <si>
    <t xml:space="preserve"> Joelho 90° série normal 50 mm</t>
  </si>
  <si>
    <t>1.2.16</t>
  </si>
  <si>
    <t xml:space="preserve"> Joelho 90° série normal 75 mm</t>
  </si>
  <si>
    <t>1.2.17</t>
  </si>
  <si>
    <t xml:space="preserve"> Junção simples série normal 100 mm</t>
  </si>
  <si>
    <t>1.2.18</t>
  </si>
  <si>
    <t xml:space="preserve"> Junção simples série normal 100 mm x 50 mm</t>
  </si>
  <si>
    <t>1.2.19</t>
  </si>
  <si>
    <t xml:space="preserve"> Junção simples série normal 100 mm x 75 mm</t>
  </si>
  <si>
    <t>1.2.20</t>
  </si>
  <si>
    <t xml:space="preserve"> Junção simples série normal 50 mm</t>
  </si>
  <si>
    <t>1.2.21</t>
  </si>
  <si>
    <t xml:space="preserve"> Junção simples série normal 75 mm</t>
  </si>
  <si>
    <t>1.2.22</t>
  </si>
  <si>
    <t xml:space="preserve"> Redução exêntrica série normal 100 mm x 75 mm</t>
  </si>
  <si>
    <t>1.2.23</t>
  </si>
  <si>
    <t xml:space="preserve"> Redução exêntrica série normal 100 mm x 50 mm</t>
  </si>
  <si>
    <t>1.2.24</t>
  </si>
  <si>
    <t xml:space="preserve"> Redução exêntrica série normal 75 mm x 50 mm</t>
  </si>
  <si>
    <t>1.2.25</t>
  </si>
  <si>
    <t xml:space="preserve"> Te série normal 100 mm</t>
  </si>
  <si>
    <t>1.2.26</t>
  </si>
  <si>
    <t xml:space="preserve"> Te série normal 100 mm x 50 mm</t>
  </si>
  <si>
    <t>1.2.27</t>
  </si>
  <si>
    <t xml:space="preserve"> Te série normal 100 mm x 75 mm</t>
  </si>
  <si>
    <t>1.2.28</t>
  </si>
  <si>
    <t xml:space="preserve"> Te série normal 50 mm</t>
  </si>
  <si>
    <t>1.2.29</t>
  </si>
  <si>
    <t xml:space="preserve"> Te série normal 75 mm</t>
  </si>
  <si>
    <t>1.2.30</t>
  </si>
  <si>
    <t xml:space="preserve"> Te série normal 75 mm x 50 mm</t>
  </si>
  <si>
    <t>2.</t>
  </si>
  <si>
    <t>INSTALAÇÃO DEÁGUA FRIA</t>
  </si>
  <si>
    <t xml:space="preserve"> Tubo pvc soldável marrom 32 mm</t>
  </si>
  <si>
    <t xml:space="preserve"> Tubo pvc soldável marrom 25 mm</t>
  </si>
  <si>
    <t> Conexões</t>
  </si>
  <si>
    <t xml:space="preserve"> Bucha de redução soldável curta de pvc marrom 32 mm X 25 mm</t>
  </si>
  <si>
    <t xml:space="preserve"> Conector macho bolsa x ponta de cobre 22 mm X 3/4''</t>
  </si>
  <si>
    <t xml:space="preserve"> Joelho de 90° de pvc soldável marrom 25 mm</t>
  </si>
  <si>
    <t xml:space="preserve"> Joelho de 90° de pvc soldável marrom 32 mm</t>
  </si>
  <si>
    <t>2.2.5</t>
  </si>
  <si>
    <t xml:space="preserve"> Joelho de 90° de pvc soldável marrom 25 mm com bucha de latão</t>
  </si>
  <si>
    <t>2.2.6</t>
  </si>
  <si>
    <t xml:space="preserve"> Te de pvc soldável marrom 25 mm</t>
  </si>
  <si>
    <t>2.2.7</t>
  </si>
  <si>
    <t xml:space="preserve"> Te de pvc soldável marrom 32 mm</t>
  </si>
  <si>
    <t>2.2.8</t>
  </si>
  <si>
    <t xml:space="preserve"> Te de pvc soldável marrom 25 mm com bucha de latão</t>
  </si>
  <si>
    <t>Metais </t>
  </si>
  <si>
    <t xml:space="preserve"> Registro de gaveta bruto  3/4''</t>
  </si>
  <si>
    <t>SUBTOTAL Hidrossanitário</t>
  </si>
  <si>
    <t>Demolição do contrapiso</t>
  </si>
  <si>
    <t>Porta de madeira compensada lisa para pintura, 80x210x3,5cm, incluso aduela 2A, alizar 2A e dobradiça</t>
  </si>
  <si>
    <t>Painel piso-teto com vidro temperado duplo para receber persiana interna. Módulo 1200mm</t>
  </si>
  <si>
    <t>Painel piso-teto com vidro temperado único, sem persiana. Módulo 1200mm</t>
  </si>
  <si>
    <t>Porta dupla de abrir, em aglomerado 38mm revestido em melamina BP padrão madeirado. Batentes em alumínio, dobradiças e fechadura.</t>
  </si>
  <si>
    <t>Porta simples de abrir, em MDF 38mm revestido em melamina BP padrão madeirado. Batentes em alumínio, dobradiças e fechadura.</t>
  </si>
  <si>
    <t>Porta simples de correr, em MDF 38mm revestido em melamina BP padrão madeirado. Batentes em alumínio, puxador e fechadura.</t>
  </si>
  <si>
    <t>Ângulos de 90º e de 45º, conforme projeto.</t>
  </si>
  <si>
    <t>Arremate H, conexões para adequação da estrutura a alvenaria.</t>
  </si>
  <si>
    <t>Persiana de alumínio 16mm para ser instalada no interior da divisória dupla.</t>
  </si>
  <si>
    <t>Reunião</t>
  </si>
  <si>
    <t>Estar de Espera</t>
  </si>
  <si>
    <t>6.3.1</t>
  </si>
  <si>
    <t>6.3.2</t>
  </si>
  <si>
    <t>6.4.1</t>
  </si>
  <si>
    <t>6.4.2</t>
  </si>
  <si>
    <t>6.5.1</t>
  </si>
  <si>
    <t>6.5.2</t>
  </si>
  <si>
    <t>6.6.3</t>
  </si>
  <si>
    <t>6.6.4</t>
  </si>
  <si>
    <t>6.6.7</t>
  </si>
  <si>
    <t>Armário Funcionários (200x108cm) confeccionado em melamína internamente e externamente em fórmica líquida, conforme projeto.</t>
  </si>
  <si>
    <t>Armário WC Feminino (200x144cm) confeccionado em melamína internamente e externamente em fórmica líquida conforme projeto.</t>
  </si>
  <si>
    <t>6.6.5</t>
  </si>
  <si>
    <t>6.6.6</t>
  </si>
  <si>
    <t>7.4.7</t>
  </si>
  <si>
    <t>m/l</t>
  </si>
  <si>
    <t xml:space="preserve">Chapisco na laje para recontituição do reboco, traço 1:3 (cimento e areia), E=0,5cm, </t>
  </si>
  <si>
    <t>Emboço na laje para recontituição do reboco, traço 1:2:10 (cimento, cal e areia média), E=2,0cm</t>
  </si>
  <si>
    <t>Reconstituição do reboco para paredes argamassa traço 1:1:6 (cimento, cal e areia fina peneirada), espessura 0,5cm.</t>
  </si>
  <si>
    <t>PLANILHA DE ORÇAMENTOS COMPRA DE MATERIAIS E/OU SERVIÇOS</t>
  </si>
  <si>
    <r>
      <t xml:space="preserve">1. OBJETO: </t>
    </r>
    <r>
      <rPr>
        <sz val="10"/>
        <rFont val="Arial"/>
        <family val="2"/>
      </rPr>
      <t>OBRAS CIVIS INSTALAÇÕES ELÉTRICAS, LÓGICA E MECÂNICA PARA REFORMA DO 21º ANDAR DO EDIFÍCIO SEDE DO BANRISUL.</t>
    </r>
  </si>
  <si>
    <r>
      <t>4. HORÁRIO PARA EXECUÇÃO/ENTREGA:</t>
    </r>
    <r>
      <rPr>
        <sz val="10"/>
        <rFont val="Arial"/>
        <family val="2"/>
      </rPr>
      <t xml:space="preserve"> Livre, com exceção a itens de demolição e trabalhos que prejudiquem as atividades dos demais usuários do prédio, que devem ser realizados das 19h às 06h e sábados, domingos e feriados.</t>
    </r>
  </si>
  <si>
    <r>
      <t xml:space="preserve">5. CONDIÇÕES DE PAGAMENTO: </t>
    </r>
    <r>
      <rPr>
        <sz val="10"/>
        <rFont val="Arial"/>
        <family val="2"/>
      </rPr>
      <t>Conforme serviço medido. Após fiscalização e aceite, será efetuado o pagamento à contratada, no 4º dia útil da 2ª semana subseqüente à entrega da nota fiscal/fatura correspondente.</t>
    </r>
  </si>
  <si>
    <r>
      <t xml:space="preserve">6. ANEXOS: </t>
    </r>
    <r>
      <rPr>
        <sz val="10"/>
        <rFont val="Arial"/>
        <family val="2"/>
      </rPr>
      <t>Plantas, detalhamentos e memoriais serão disponibilizados em mídia portátil pela Unidade de Gestão Patrimonial.</t>
    </r>
  </si>
  <si>
    <t>A - OBSERVAÇÕES CIVIL E ELÉTRICA</t>
  </si>
  <si>
    <t>1 - O leiaute/projeto fornecido pelo Banco não poderá sofrer modificações durante a execução das obras/serviços. Toda e qualquer alteração do objeto, que eventualmente se fizer necessária, deverá ser submetida à análise prévia da Unidade de Engenharia. Os questionamentos ou pedidos da administração da casa, ou de outros funcionários do Banco, deverão ser encaminhados à Unidade de Engenharia. A empresa contratada será responsável pelas modificações indevidas ou não autorizadas, às suas expensas e sem prorrogação de prazo.</t>
  </si>
  <si>
    <t>2 - A empresa deverá fornecer a ART e/ou a RRT de execução da obra/serviço antes de iniciar o mesmo.</t>
  </si>
  <si>
    <t>4 - Os licitantes deverão preencher a planilha na sua INTEGRALIDADE (preços unitários para material e mão de obra e preço total).</t>
  </si>
  <si>
    <t>6 - É de responsabilidade da contratada a rigorosa vigilância da obra, tanto no período diurno quanto noturno. Os custos destes serviços devem estar inclusos no BDI (Benefícios e Despesas Indiretas). Deverão ser tomadas todas as providências com relação à depósito de materiais, bem como entrada e saída de pessoal/materiais do imóvel.</t>
  </si>
  <si>
    <t>11 - A empresa contratada deverá enviar, semanalmente, um relatório de obras para o responsável pela obra, para acompanhamento dos serviços executados.</t>
  </si>
  <si>
    <t xml:space="preserve">12. O CONSTRUTOR deverá informar por escrito o nome e a identidade de todos os operários que vierem a adentrar o recinto das obras, tanto para executar quaisquer tipos de trabalhos, como para receber ou retirar materiais. </t>
  </si>
  <si>
    <t>13. É obrigatória a utilização de crachás de identificação para todos os operários, bem como a utilização de uniforme com a identificação da empresa.</t>
  </si>
  <si>
    <t>14. A segurança do Banco impedirá o acesso ao prédio a todos os operários não identificados, não uniformizados ou não relacionados pela construtora.</t>
  </si>
  <si>
    <t>15 -Uso obrigatório de todos os equipamentos de segurança EPI's e uniformizados</t>
  </si>
  <si>
    <t>16 - No intuito de tomar-se todas as precauções necessárias a evitar a ocorrência de acidentes na obra, informamos que, durante a execução dos trabalhos deverá ser rigorosamente observada “Norma Regulamentadora do Ministério do Trabalho "(NR-18 Obras de Construção, Demolição e Reparos), NB-252/82 Segurança na Execução de Obras e Serviços de Construção, (NBR-7678) e NB-598/77 Contratação, Execução e Supervisão de Demolições (NBR-5682).</t>
  </si>
  <si>
    <t>17 - Qualquer divergencia entre planilha de preços, memorial e projetos entregues deverá ser comunicado imediatamente a Fiscalização do Banco, sob pena de refazimento dos serviços executados e instalados.</t>
  </si>
  <si>
    <t xml:space="preserve">18 - Retirada de materiais de acordo com os horários perfmitidos pelo condomínio, preferencialmente das 19h às 07h.    </t>
  </si>
  <si>
    <t>B - OBSERVAÇÕES AR CONDICIONADO:</t>
  </si>
  <si>
    <t>1 - Deverá constar na nota fiscal: o valor, a marca, o modelo e número de série do equipamento(s) de ar condicionado(s) fornecido(s).</t>
  </si>
  <si>
    <t>2 - Deverá ser fornecido juntamente com a proposta, prospectos emitido pelos fabricantes com as características técnicas de cada tipo de equipamento(s) do ar condicionado.</t>
  </si>
  <si>
    <t>3 - Além dos itens acima deverão ser considerados custos com deslocamento, mão-de-obra de instalações dos módulos, interligações, elétricas e frigorígenas, limpeza com Nitrogênio passante, vácuo, carga de gás completa, teste e ajustes.</t>
  </si>
  <si>
    <t>4 - A empresa deverá fazer conjuntamente com as especificações da planilha uma análise prévia do projeto, com o objetivo de orçar com compatibilidade mercadológica os itens da mesma.</t>
  </si>
  <si>
    <t>TOTA GERAL</t>
  </si>
  <si>
    <t>1.0</t>
  </si>
  <si>
    <t>Adesivagem com adesivo na parede de gesso da recepção com imagem institucional fornecida pelo banco.</t>
  </si>
  <si>
    <r>
      <rPr>
        <b/>
        <sz val="12"/>
        <rFont val="Arial"/>
        <family val="2"/>
      </rPr>
      <t xml:space="preserve">TOTAL: </t>
    </r>
    <r>
      <rPr>
        <b/>
        <sz val="9"/>
        <rFont val="Arial"/>
        <family val="2"/>
      </rPr>
      <t>OBRAS CIVIS + INST. ELÉTRICAS + AUTOMAÇÃO + INCÊNDIO + CLIMATIZAÇÃO</t>
    </r>
  </si>
  <si>
    <t>5 - A garantia dos equipamentos de ar condicionado deverá ser de 12 (doze) meses.</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</si>
</sst>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_-* #,##0.00\ [$€]_-;\-* #,##0.00\ [$€]_-;_-* &quot;-&quot;??\ [$€]_-;_-@_-"/>
    <numFmt numFmtId="166" formatCode="0.0"/>
    <numFmt numFmtId="167" formatCode="0_);[Red]\(0\)"/>
    <numFmt numFmtId="168" formatCode="#,##0.00;[Red]#,##0.00"/>
    <numFmt numFmtId="169" formatCode="0.00_);[Red]\(0.00\)"/>
    <numFmt numFmtId="170" formatCode="&quot;R$&quot;\ #,##0.00"/>
  </numFmts>
  <fonts count="47">
    <font>
      <sz val="11"/>
      <color theme="1"/>
      <name val="Calibri"/>
      <family val="2"/>
    </font>
    <font>
      <sz val="11"/>
      <color indexed="8"/>
      <name val="Calibri"/>
      <family val="2"/>
    </font>
    <font>
      <sz val="10"/>
      <name val="MS Sans Serif"/>
      <family val="2"/>
    </font>
    <font>
      <b/>
      <sz val="10"/>
      <name val="MS Sans Serif"/>
      <family val="2"/>
    </font>
    <font>
      <sz val="10"/>
      <name val="Arial"/>
      <family val="2"/>
    </font>
    <font>
      <b/>
      <sz val="8"/>
      <name val="Times New Roman"/>
      <family val="1"/>
    </font>
    <font>
      <b/>
      <sz val="10"/>
      <name val="Arial"/>
      <family val="2"/>
    </font>
    <font>
      <sz val="11"/>
      <name val="Arial"/>
      <family val="2"/>
    </font>
    <font>
      <sz val="8"/>
      <name val="Calibri"/>
      <family val="2"/>
    </font>
    <font>
      <sz val="12"/>
      <name val="Arial"/>
      <family val="2"/>
    </font>
    <font>
      <sz val="11"/>
      <name val="Calibri"/>
      <family val="2"/>
    </font>
    <font>
      <i/>
      <sz val="11"/>
      <name val="Arial"/>
      <family val="2"/>
    </font>
    <font>
      <b/>
      <sz val="12"/>
      <name val="Arial"/>
      <family val="2"/>
    </font>
    <font>
      <b/>
      <sz val="9"/>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style="thin"/>
      <top/>
      <bottom style="thin"/>
    </border>
    <border>
      <left style="medium"/>
      <right/>
      <top/>
      <bottom/>
    </border>
    <border>
      <left/>
      <right style="medium"/>
      <top/>
      <bottom/>
    </border>
    <border>
      <left/>
      <right/>
      <top style="thin"/>
      <bottom style="thin"/>
    </border>
    <border>
      <left/>
      <right style="thin"/>
      <top style="thin"/>
      <bottom style="thin"/>
    </border>
    <border>
      <left style="thin"/>
      <right style="thin"/>
      <top/>
      <bottom style="thin"/>
    </border>
    <border>
      <left/>
      <right style="thin"/>
      <top/>
      <bottom/>
    </border>
    <border>
      <left style="thin"/>
      <right style="thin"/>
      <top style="thin"/>
      <bottom/>
    </border>
    <border>
      <left style="thin"/>
      <right style="thin"/>
      <top/>
      <bottom/>
    </border>
    <border>
      <left/>
      <right/>
      <top/>
      <bottom style="thin"/>
    </border>
    <border>
      <left style="thin"/>
      <right/>
      <top style="thin"/>
      <bottom style="thin"/>
    </border>
    <border>
      <left/>
      <right/>
      <top style="thin"/>
      <bottom/>
    </border>
    <border>
      <left/>
      <right style="thin"/>
      <top style="thin"/>
      <bottom/>
    </border>
    <border>
      <left style="thin"/>
      <right/>
      <top style="thin"/>
      <bottom/>
    </border>
    <border>
      <left style="medium"/>
      <right style="thin"/>
      <top style="thin"/>
      <bottom style="thin"/>
    </border>
    <border>
      <left/>
      <right style="thin"/>
      <top/>
      <bottom style="medium"/>
    </border>
    <border>
      <left/>
      <right style="medium"/>
      <top/>
      <bottom style="medium"/>
    </border>
    <border>
      <left style="thin"/>
      <right/>
      <top style="thin"/>
      <bottom style="medium"/>
    </border>
    <border>
      <left/>
      <right/>
      <top style="thin"/>
      <bottom style="medium"/>
    </border>
    <border>
      <left style="thin"/>
      <right style="thin"/>
      <top style="medium"/>
      <bottom style="thin"/>
    </border>
    <border>
      <left/>
      <right style="medium"/>
      <top style="thin"/>
      <bottom style="thin"/>
    </border>
    <border>
      <left style="thin"/>
      <right/>
      <top style="medium"/>
      <bottom/>
    </border>
    <border>
      <left/>
      <right style="thin"/>
      <top style="medium"/>
      <bottom/>
    </border>
    <border>
      <left style="thin"/>
      <right style="medium"/>
      <top style="medium"/>
      <bottom/>
    </border>
    <border>
      <left style="thin"/>
      <right style="medium"/>
      <top/>
      <bottom style="thin"/>
    </border>
    <border>
      <left style="thin"/>
      <right style="thin"/>
      <top style="medium"/>
      <bottom/>
    </border>
    <border>
      <left style="medium"/>
      <right style="thin"/>
      <top style="medium"/>
      <bottom style="thin"/>
    </border>
  </borders>
  <cellStyleXfs count="2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165" fontId="4" fillId="0" borderId="0" applyFont="0" applyFill="0" applyBorder="0" applyAlignment="0" applyProtection="0"/>
    <xf numFmtId="0" fontId="3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0" fontId="5" fillId="0" borderId="5" applyNumberFormat="0" applyFont="0" applyBorder="0" applyAlignment="0">
      <protection/>
    </xf>
    <xf numFmtId="9" fontId="0" fillId="0" borderId="0" applyFont="0" applyFill="0" applyBorder="0" applyAlignment="0" applyProtection="0"/>
    <xf numFmtId="0" fontId="39" fillId="21" borderId="6" applyNumberFormat="0" applyAlignment="0" applyProtection="0"/>
    <xf numFmtId="41" fontId="0"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lignment vertical="center"/>
      <protection/>
    </xf>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10" applyNumberFormat="0" applyFill="0" applyAlignment="0" applyProtection="0"/>
    <xf numFmtId="43" fontId="0" fillId="0" borderId="0" applyFont="0" applyFill="0" applyBorder="0" applyAlignment="0" applyProtection="0"/>
    <xf numFmtId="40" fontId="2" fillId="0" borderId="0" applyFont="0" applyFill="0" applyBorder="0" applyAlignment="0" applyProtection="0"/>
  </cellStyleXfs>
  <cellXfs count="319">
    <xf numFmtId="0" fontId="0" fillId="0" borderId="0" xfId="0" applyFont="1" applyAlignment="1">
      <alignment/>
    </xf>
    <xf numFmtId="0" fontId="0" fillId="0" borderId="0" xfId="0" applyBorder="1" applyAlignment="1" applyProtection="1">
      <alignment/>
      <protection hidden="1"/>
    </xf>
    <xf numFmtId="0" fontId="0" fillId="0" borderId="0" xfId="0" applyAlignment="1" applyProtection="1">
      <alignment/>
      <protection hidden="1"/>
    </xf>
    <xf numFmtId="49" fontId="0" fillId="0" borderId="0" xfId="0" applyNumberFormat="1" applyAlignment="1" applyProtection="1">
      <alignment/>
      <protection hidden="1"/>
    </xf>
    <xf numFmtId="40" fontId="4" fillId="0" borderId="11" xfId="171" applyFont="1" applyBorder="1" applyAlignment="1" applyProtection="1">
      <alignment vertical="center"/>
      <protection hidden="1"/>
    </xf>
    <xf numFmtId="4" fontId="4" fillId="0" borderId="11" xfId="52" applyNumberFormat="1" applyFont="1" applyFill="1" applyBorder="1" applyAlignment="1" applyProtection="1">
      <alignment horizontal="right" vertical="center" wrapText="1"/>
      <protection locked="0"/>
    </xf>
    <xf numFmtId="4" fontId="6" fillId="33" borderId="12" xfId="56" applyNumberFormat="1" applyFont="1" applyFill="1" applyBorder="1" applyAlignment="1" applyProtection="1">
      <alignment horizontal="center"/>
      <protection hidden="1"/>
    </xf>
    <xf numFmtId="4" fontId="6" fillId="33" borderId="13" xfId="56" applyNumberFormat="1" applyFont="1" applyFill="1" applyBorder="1" applyAlignment="1" applyProtection="1">
      <alignment horizontal="center"/>
      <protection hidden="1"/>
    </xf>
    <xf numFmtId="0" fontId="6" fillId="34" borderId="14" xfId="56" applyFont="1" applyFill="1" applyBorder="1" applyAlignment="1" applyProtection="1">
      <alignment horizontal="center" vertical="center"/>
      <protection hidden="1"/>
    </xf>
    <xf numFmtId="0" fontId="4" fillId="34" borderId="11" xfId="56" applyFont="1" applyFill="1" applyBorder="1" applyAlignment="1" applyProtection="1">
      <alignment horizontal="center" vertical="center"/>
      <protection hidden="1"/>
    </xf>
    <xf numFmtId="0" fontId="6" fillId="34" borderId="0" xfId="56" applyFont="1" applyFill="1" applyBorder="1" applyAlignment="1" applyProtection="1">
      <alignment horizontal="left" vertical="center" wrapText="1"/>
      <protection hidden="1"/>
    </xf>
    <xf numFmtId="166" fontId="4" fillId="34" borderId="0" xfId="56" applyNumberFormat="1" applyFont="1" applyFill="1" applyBorder="1" applyAlignment="1" applyProtection="1">
      <alignment horizontal="center" vertical="center"/>
      <protection hidden="1"/>
    </xf>
    <xf numFmtId="0" fontId="4" fillId="34" borderId="0" xfId="56" applyFont="1" applyFill="1" applyBorder="1" applyAlignment="1" applyProtection="1">
      <alignment horizontal="center" vertical="center"/>
      <protection hidden="1"/>
    </xf>
    <xf numFmtId="4" fontId="6" fillId="34" borderId="0" xfId="56" applyNumberFormat="1" applyFont="1" applyFill="1" applyBorder="1" applyAlignment="1" applyProtection="1">
      <alignment horizontal="right" vertical="center"/>
      <protection hidden="1"/>
    </xf>
    <xf numFmtId="0" fontId="4" fillId="34" borderId="15" xfId="56" applyFont="1" applyFill="1" applyBorder="1" applyAlignment="1" applyProtection="1">
      <alignment horizontal="right" vertical="center"/>
      <protection hidden="1"/>
    </xf>
    <xf numFmtId="0" fontId="3" fillId="34" borderId="11" xfId="56" applyFont="1" applyFill="1" applyBorder="1" applyAlignment="1" applyProtection="1">
      <alignment horizontal="center" vertical="center"/>
      <protection hidden="1"/>
    </xf>
    <xf numFmtId="1" fontId="6" fillId="34" borderId="11" xfId="0" applyNumberFormat="1" applyFont="1" applyFill="1" applyBorder="1" applyAlignment="1" applyProtection="1">
      <alignment horizontal="center" vertical="center"/>
      <protection hidden="1"/>
    </xf>
    <xf numFmtId="0" fontId="6" fillId="34" borderId="16" xfId="0" applyFont="1" applyFill="1" applyBorder="1" applyAlignment="1" applyProtection="1">
      <alignment vertical="top" wrapText="1"/>
      <protection hidden="1"/>
    </xf>
    <xf numFmtId="3" fontId="6" fillId="34" borderId="16" xfId="0" applyNumberFormat="1" applyFont="1" applyFill="1" applyBorder="1" applyAlignment="1" applyProtection="1">
      <alignment horizontal="center" vertical="center"/>
      <protection hidden="1"/>
    </xf>
    <xf numFmtId="0" fontId="6" fillId="34" borderId="16" xfId="0" applyFont="1" applyFill="1" applyBorder="1" applyAlignment="1" applyProtection="1">
      <alignment horizontal="center" vertical="center"/>
      <protection hidden="1"/>
    </xf>
    <xf numFmtId="4" fontId="6" fillId="34" borderId="16" xfId="0" applyNumberFormat="1" applyFont="1" applyFill="1" applyBorder="1" applyAlignment="1" applyProtection="1">
      <alignment horizontal="right" vertical="top"/>
      <protection hidden="1"/>
    </xf>
    <xf numFmtId="40" fontId="6" fillId="34" borderId="17" xfId="171" applyFont="1" applyFill="1" applyBorder="1" applyAlignment="1" applyProtection="1">
      <alignment horizontal="right" vertical="top"/>
      <protection hidden="1"/>
    </xf>
    <xf numFmtId="0" fontId="3" fillId="0" borderId="11" xfId="56" applyFont="1" applyFill="1" applyBorder="1" applyAlignment="1" applyProtection="1">
      <alignment horizontal="center" vertical="center"/>
      <protection hidden="1"/>
    </xf>
    <xf numFmtId="1" fontId="4" fillId="0" borderId="11" xfId="0" applyNumberFormat="1" applyFont="1" applyBorder="1" applyAlignment="1" applyProtection="1">
      <alignment horizontal="center" vertical="center"/>
      <protection hidden="1"/>
    </xf>
    <xf numFmtId="0" fontId="4" fillId="0" borderId="13" xfId="0" applyFont="1" applyBorder="1" applyAlignment="1" applyProtection="1">
      <alignment horizontal="left" vertical="center" wrapText="1"/>
      <protection hidden="1"/>
    </xf>
    <xf numFmtId="167" fontId="4" fillId="0" borderId="18" xfId="171" applyNumberFormat="1" applyFont="1" applyBorder="1" applyAlignment="1" applyProtection="1">
      <alignment horizontal="center" vertical="center"/>
      <protection hidden="1"/>
    </xf>
    <xf numFmtId="40" fontId="4" fillId="0" borderId="18" xfId="171" applyNumberFormat="1" applyFont="1" applyBorder="1" applyAlignment="1" applyProtection="1">
      <alignment horizontal="center" vertical="center"/>
      <protection hidden="1"/>
    </xf>
    <xf numFmtId="40" fontId="4" fillId="0" borderId="18" xfId="171" applyNumberFormat="1" applyFont="1" applyBorder="1" applyAlignment="1" applyProtection="1">
      <alignment horizontal="right" vertical="center"/>
      <protection hidden="1"/>
    </xf>
    <xf numFmtId="0" fontId="4" fillId="0" borderId="17" xfId="0" applyFont="1" applyBorder="1" applyAlignment="1" applyProtection="1">
      <alignment horizontal="left" vertical="center" wrapText="1"/>
      <protection hidden="1"/>
    </xf>
    <xf numFmtId="4" fontId="4" fillId="0" borderId="11" xfId="171" applyNumberFormat="1" applyFont="1" applyBorder="1" applyAlignment="1" applyProtection="1">
      <alignment horizontal="center" vertical="center"/>
      <protection hidden="1"/>
    </xf>
    <xf numFmtId="40" fontId="4" fillId="0" borderId="11" xfId="171" applyNumberFormat="1" applyFont="1" applyBorder="1" applyAlignment="1" applyProtection="1">
      <alignment horizontal="center" vertical="center"/>
      <protection hidden="1"/>
    </xf>
    <xf numFmtId="164" fontId="4" fillId="0" borderId="11" xfId="56" applyNumberFormat="1" applyFont="1" applyBorder="1" applyAlignment="1" applyProtection="1">
      <alignment horizontal="center" vertical="center" wrapText="1"/>
      <protection hidden="1"/>
    </xf>
    <xf numFmtId="0" fontId="4" fillId="0" borderId="19" xfId="56" applyFont="1" applyBorder="1" applyAlignment="1" applyProtection="1">
      <alignment horizontal="left" vertical="center" wrapText="1"/>
      <protection hidden="1"/>
    </xf>
    <xf numFmtId="4" fontId="4" fillId="0" borderId="20" xfId="171" applyNumberFormat="1" applyFont="1" applyBorder="1" applyAlignment="1" applyProtection="1">
      <alignment horizontal="center" vertical="center" wrapText="1"/>
      <protection hidden="1"/>
    </xf>
    <xf numFmtId="0" fontId="4" fillId="0" borderId="11" xfId="56" applyFont="1" applyBorder="1" applyAlignment="1" applyProtection="1">
      <alignment horizontal="center" vertical="center" wrapText="1"/>
      <protection hidden="1"/>
    </xf>
    <xf numFmtId="4" fontId="4" fillId="0" borderId="20" xfId="56" applyNumberFormat="1" applyFont="1" applyBorder="1" applyAlignment="1" applyProtection="1">
      <alignment horizontal="center" vertical="center" wrapText="1"/>
      <protection hidden="1"/>
    </xf>
    <xf numFmtId="0" fontId="4" fillId="0" borderId="11" xfId="56" applyFont="1" applyBorder="1" applyAlignment="1" applyProtection="1">
      <alignment horizontal="left" vertical="center" wrapText="1"/>
      <protection hidden="1"/>
    </xf>
    <xf numFmtId="0" fontId="4" fillId="0" borderId="11" xfId="171" applyNumberFormat="1" applyFont="1" applyBorder="1" applyAlignment="1" applyProtection="1">
      <alignment horizontal="center" vertical="center" wrapText="1"/>
      <protection hidden="1"/>
    </xf>
    <xf numFmtId="2" fontId="4" fillId="0" borderId="20" xfId="171" applyNumberFormat="1" applyFont="1" applyBorder="1" applyAlignment="1" applyProtection="1">
      <alignment horizontal="center" vertical="center" wrapText="1"/>
      <protection hidden="1"/>
    </xf>
    <xf numFmtId="4" fontId="4" fillId="0" borderId="11" xfId="56" applyNumberFormat="1" applyFont="1" applyBorder="1" applyAlignment="1" applyProtection="1">
      <alignment horizontal="center" vertical="center" wrapText="1"/>
      <protection hidden="1"/>
    </xf>
    <xf numFmtId="164" fontId="4" fillId="0" borderId="20" xfId="56" applyNumberFormat="1" applyFont="1" applyBorder="1" applyAlignment="1" applyProtection="1">
      <alignment horizontal="center" vertical="center" wrapText="1"/>
      <protection hidden="1"/>
    </xf>
    <xf numFmtId="0" fontId="4" fillId="0" borderId="21" xfId="56" applyFont="1" applyBorder="1" applyAlignment="1" applyProtection="1">
      <alignment horizontal="left" vertical="center" wrapText="1"/>
      <protection hidden="1"/>
    </xf>
    <xf numFmtId="1" fontId="4" fillId="0" borderId="21" xfId="171" applyNumberFormat="1" applyFont="1" applyBorder="1" applyAlignment="1" applyProtection="1">
      <alignment horizontal="center" vertical="center" wrapText="1"/>
      <protection hidden="1"/>
    </xf>
    <xf numFmtId="4" fontId="4" fillId="0" borderId="21" xfId="56" applyNumberFormat="1" applyFont="1" applyBorder="1" applyAlignment="1" applyProtection="1">
      <alignment horizontal="center" vertical="center" wrapText="1"/>
      <protection hidden="1"/>
    </xf>
    <xf numFmtId="0" fontId="3" fillId="33" borderId="11" xfId="56" applyFont="1" applyFill="1" applyBorder="1" applyAlignment="1" applyProtection="1">
      <alignment horizontal="center" vertical="center"/>
      <protection hidden="1"/>
    </xf>
    <xf numFmtId="0" fontId="6" fillId="33" borderId="16" xfId="56" applyFont="1" applyFill="1" applyBorder="1" applyAlignment="1" applyProtection="1">
      <alignment horizontal="left" vertical="center" wrapText="1"/>
      <protection hidden="1"/>
    </xf>
    <xf numFmtId="166" fontId="4" fillId="33" borderId="16" xfId="171" applyNumberFormat="1" applyFont="1" applyFill="1" applyBorder="1" applyAlignment="1" applyProtection="1">
      <alignment horizontal="center" vertical="center" wrapText="1"/>
      <protection hidden="1"/>
    </xf>
    <xf numFmtId="0" fontId="4" fillId="33" borderId="16" xfId="56" applyFont="1" applyFill="1" applyBorder="1" applyAlignment="1" applyProtection="1">
      <alignment horizontal="center" vertical="center" wrapText="1"/>
      <protection hidden="1"/>
    </xf>
    <xf numFmtId="4" fontId="6" fillId="33" borderId="16" xfId="56" applyNumberFormat="1" applyFont="1" applyFill="1" applyBorder="1" applyAlignment="1" applyProtection="1">
      <alignment horizontal="center" vertical="center" wrapText="1"/>
      <protection hidden="1"/>
    </xf>
    <xf numFmtId="4" fontId="4" fillId="33" borderId="16" xfId="56" applyNumberFormat="1" applyFont="1" applyFill="1" applyBorder="1" applyAlignment="1" applyProtection="1">
      <alignment horizontal="right" vertical="center" wrapText="1"/>
      <protection hidden="1"/>
    </xf>
    <xf numFmtId="4" fontId="6" fillId="33" borderId="17" xfId="171" applyNumberFormat="1" applyFont="1" applyFill="1" applyBorder="1" applyAlignment="1" applyProtection="1">
      <alignment horizontal="right" vertical="center" wrapText="1"/>
      <protection hidden="1"/>
    </xf>
    <xf numFmtId="0" fontId="6" fillId="34" borderId="18" xfId="56" applyNumberFormat="1" applyFont="1" applyFill="1" applyBorder="1" applyAlignment="1" applyProtection="1">
      <alignment horizontal="center" vertical="center"/>
      <protection hidden="1"/>
    </xf>
    <xf numFmtId="0" fontId="6" fillId="34" borderId="22" xfId="56" applyFont="1" applyFill="1" applyBorder="1" applyAlignment="1" applyProtection="1">
      <alignment horizontal="left" vertical="center" wrapText="1"/>
      <protection hidden="1"/>
    </xf>
    <xf numFmtId="166" fontId="4" fillId="34" borderId="22" xfId="56" applyNumberFormat="1" applyFont="1" applyFill="1" applyBorder="1" applyAlignment="1" applyProtection="1">
      <alignment horizontal="center" vertical="center"/>
      <protection hidden="1"/>
    </xf>
    <xf numFmtId="0" fontId="4" fillId="34" borderId="22" xfId="56" applyFont="1" applyFill="1" applyBorder="1" applyAlignment="1" applyProtection="1">
      <alignment horizontal="center" vertical="center"/>
      <protection hidden="1"/>
    </xf>
    <xf numFmtId="4" fontId="4" fillId="34" borderId="22" xfId="56" applyNumberFormat="1" applyFont="1" applyFill="1" applyBorder="1" applyAlignment="1" applyProtection="1">
      <alignment horizontal="center" vertical="center"/>
      <protection hidden="1"/>
    </xf>
    <xf numFmtId="4" fontId="4" fillId="34" borderId="13" xfId="171" applyNumberFormat="1" applyFont="1" applyFill="1" applyBorder="1" applyAlignment="1" applyProtection="1">
      <alignment horizontal="right" vertical="center"/>
      <protection hidden="1"/>
    </xf>
    <xf numFmtId="0" fontId="10" fillId="0" borderId="11" xfId="0" applyFont="1" applyBorder="1" applyAlignment="1" applyProtection="1">
      <alignment/>
      <protection hidden="1"/>
    </xf>
    <xf numFmtId="1" fontId="6" fillId="0" borderId="11" xfId="51" applyNumberFormat="1" applyFont="1" applyBorder="1" applyAlignment="1" applyProtection="1">
      <alignment horizontal="center" vertical="center"/>
      <protection hidden="1"/>
    </xf>
    <xf numFmtId="0" fontId="6" fillId="0" borderId="16" xfId="51" applyFont="1" applyBorder="1" applyAlignment="1" applyProtection="1">
      <alignment vertical="top" wrapText="1"/>
      <protection hidden="1"/>
    </xf>
    <xf numFmtId="166" fontId="4" fillId="0" borderId="16" xfId="165" applyNumberFormat="1" applyFont="1" applyBorder="1" applyAlignment="1" applyProtection="1">
      <alignment horizontal="center" vertical="center"/>
      <protection hidden="1"/>
    </xf>
    <xf numFmtId="40" fontId="4" fillId="0" borderId="16" xfId="165" applyNumberFormat="1" applyFont="1" applyBorder="1" applyAlignment="1" applyProtection="1">
      <alignment horizontal="center" vertical="center"/>
      <protection hidden="1"/>
    </xf>
    <xf numFmtId="40" fontId="4" fillId="0" borderId="17" xfId="165" applyNumberFormat="1" applyFont="1" applyBorder="1" applyAlignment="1" applyProtection="1">
      <alignment horizontal="right" vertical="center"/>
      <protection hidden="1"/>
    </xf>
    <xf numFmtId="1" fontId="4" fillId="0" borderId="11" xfId="51" applyNumberFormat="1" applyFont="1" applyBorder="1" applyAlignment="1" applyProtection="1">
      <alignment horizontal="center" vertical="center"/>
      <protection hidden="1"/>
    </xf>
    <xf numFmtId="0" fontId="4" fillId="0" borderId="17" xfId="51" applyFont="1" applyFill="1" applyBorder="1" applyAlignment="1" applyProtection="1">
      <alignment vertical="top" wrapText="1"/>
      <protection hidden="1"/>
    </xf>
    <xf numFmtId="2" fontId="4" fillId="0" borderId="11" xfId="165" applyNumberFormat="1" applyFont="1" applyBorder="1" applyAlignment="1" applyProtection="1">
      <alignment horizontal="center" vertical="center"/>
      <protection hidden="1"/>
    </xf>
    <xf numFmtId="40" fontId="4" fillId="0" borderId="11" xfId="165" applyNumberFormat="1" applyFont="1" applyBorder="1" applyAlignment="1" applyProtection="1">
      <alignment horizontal="center" vertical="center"/>
      <protection hidden="1"/>
    </xf>
    <xf numFmtId="40" fontId="4" fillId="0" borderId="11" xfId="165" applyNumberFormat="1" applyFont="1" applyBorder="1" applyAlignment="1" applyProtection="1">
      <alignment horizontal="right" vertical="center"/>
      <protection hidden="1"/>
    </xf>
    <xf numFmtId="0" fontId="4" fillId="0" borderId="11" xfId="119" applyFont="1" applyBorder="1" applyAlignment="1" applyProtection="1">
      <alignment vertical="top" wrapText="1"/>
      <protection hidden="1"/>
    </xf>
    <xf numFmtId="1" fontId="6" fillId="0" borderId="23" xfId="119" applyNumberFormat="1" applyFont="1" applyBorder="1" applyAlignment="1" applyProtection="1">
      <alignment horizontal="center" vertical="center"/>
      <protection hidden="1"/>
    </xf>
    <xf numFmtId="0" fontId="6" fillId="0" borderId="23" xfId="119" applyFont="1" applyBorder="1" applyAlignment="1" applyProtection="1">
      <alignment vertical="top" wrapText="1"/>
      <protection hidden="1"/>
    </xf>
    <xf numFmtId="166" fontId="4" fillId="0" borderId="16" xfId="208" applyNumberFormat="1" applyFont="1" applyBorder="1" applyAlignment="1" applyProtection="1">
      <alignment horizontal="center" vertical="center"/>
      <protection hidden="1"/>
    </xf>
    <xf numFmtId="40" fontId="4" fillId="0" borderId="16" xfId="208" applyNumberFormat="1" applyFont="1" applyBorder="1" applyAlignment="1" applyProtection="1">
      <alignment horizontal="center" vertical="center"/>
      <protection hidden="1"/>
    </xf>
    <xf numFmtId="40" fontId="4" fillId="0" borderId="17" xfId="208" applyNumberFormat="1" applyFont="1" applyBorder="1" applyAlignment="1" applyProtection="1">
      <alignment horizontal="right" vertical="center"/>
      <protection hidden="1"/>
    </xf>
    <xf numFmtId="1" fontId="4" fillId="0" borderId="11" xfId="165" applyNumberFormat="1" applyFont="1" applyBorder="1" applyAlignment="1" applyProtection="1">
      <alignment horizontal="center" vertical="center"/>
      <protection hidden="1"/>
    </xf>
    <xf numFmtId="1" fontId="4" fillId="0" borderId="11" xfId="119" applyNumberFormat="1" applyFont="1" applyBorder="1" applyAlignment="1" applyProtection="1">
      <alignment horizontal="center" vertical="center"/>
      <protection hidden="1"/>
    </xf>
    <xf numFmtId="0" fontId="4" fillId="0" borderId="19" xfId="119" applyFont="1" applyFill="1" applyBorder="1" applyAlignment="1" applyProtection="1">
      <alignment vertical="top" wrapText="1"/>
      <protection hidden="1"/>
    </xf>
    <xf numFmtId="1" fontId="4" fillId="0" borderId="21" xfId="208" applyNumberFormat="1" applyFont="1" applyBorder="1" applyAlignment="1" applyProtection="1">
      <alignment horizontal="center" vertical="center"/>
      <protection hidden="1"/>
    </xf>
    <xf numFmtId="40" fontId="4" fillId="0" borderId="21" xfId="208" applyNumberFormat="1" applyFont="1" applyBorder="1" applyAlignment="1" applyProtection="1">
      <alignment horizontal="center" vertical="center"/>
      <protection hidden="1"/>
    </xf>
    <xf numFmtId="40" fontId="4" fillId="0" borderId="21" xfId="208" applyNumberFormat="1" applyFont="1" applyBorder="1" applyAlignment="1" applyProtection="1">
      <alignment horizontal="right" vertical="center"/>
      <protection hidden="1"/>
    </xf>
    <xf numFmtId="1" fontId="4" fillId="0" borderId="23" xfId="119" applyNumberFormat="1" applyFont="1" applyBorder="1" applyAlignment="1" applyProtection="1">
      <alignment horizontal="center" vertical="center"/>
      <protection hidden="1"/>
    </xf>
    <xf numFmtId="0" fontId="4" fillId="0" borderId="11" xfId="0" applyFont="1" applyFill="1" applyBorder="1" applyAlignment="1" applyProtection="1">
      <alignment vertical="top" wrapText="1"/>
      <protection hidden="1"/>
    </xf>
    <xf numFmtId="2" fontId="4" fillId="0" borderId="11" xfId="171" applyNumberFormat="1" applyFont="1" applyBorder="1" applyAlignment="1" applyProtection="1">
      <alignment horizontal="center" vertical="center" wrapText="1"/>
      <protection hidden="1"/>
    </xf>
    <xf numFmtId="0" fontId="4" fillId="0" borderId="11" xfId="0" applyFont="1" applyBorder="1" applyAlignment="1" applyProtection="1">
      <alignment horizontal="center" vertical="center"/>
      <protection hidden="1"/>
    </xf>
    <xf numFmtId="0" fontId="4" fillId="0" borderId="17" xfId="119" applyFont="1" applyFill="1" applyBorder="1" applyAlignment="1" applyProtection="1">
      <alignment vertical="top" wrapText="1"/>
      <protection hidden="1"/>
    </xf>
    <xf numFmtId="2" fontId="4" fillId="0" borderId="18" xfId="208" applyNumberFormat="1" applyFont="1" applyBorder="1" applyAlignment="1" applyProtection="1">
      <alignment horizontal="center" vertical="center"/>
      <protection hidden="1"/>
    </xf>
    <xf numFmtId="40" fontId="4" fillId="0" borderId="18" xfId="208" applyNumberFormat="1" applyFont="1" applyBorder="1" applyAlignment="1" applyProtection="1">
      <alignment horizontal="center" vertical="center"/>
      <protection hidden="1"/>
    </xf>
    <xf numFmtId="40" fontId="4" fillId="0" borderId="18" xfId="208" applyNumberFormat="1" applyFont="1" applyBorder="1" applyAlignment="1" applyProtection="1">
      <alignment horizontal="right" vertical="center"/>
      <protection hidden="1"/>
    </xf>
    <xf numFmtId="2" fontId="4" fillId="0" borderId="11" xfId="208" applyNumberFormat="1" applyFont="1" applyBorder="1" applyAlignment="1" applyProtection="1">
      <alignment horizontal="center" vertical="center"/>
      <protection hidden="1"/>
    </xf>
    <xf numFmtId="40" fontId="4" fillId="0" borderId="11" xfId="208" applyNumberFormat="1" applyFont="1" applyBorder="1" applyAlignment="1" applyProtection="1">
      <alignment horizontal="center" vertical="center"/>
      <protection hidden="1"/>
    </xf>
    <xf numFmtId="40" fontId="4" fillId="0" borderId="11" xfId="208" applyNumberFormat="1" applyFont="1" applyBorder="1" applyAlignment="1" applyProtection="1">
      <alignment horizontal="right" vertical="center"/>
      <protection hidden="1"/>
    </xf>
    <xf numFmtId="0" fontId="6" fillId="0" borderId="16" xfId="52" applyFont="1" applyBorder="1" applyAlignment="1" applyProtection="1">
      <alignment vertical="top" wrapText="1"/>
      <protection hidden="1"/>
    </xf>
    <xf numFmtId="166" fontId="4" fillId="0" borderId="24" xfId="171" applyNumberFormat="1" applyFont="1" applyBorder="1" applyAlignment="1" applyProtection="1">
      <alignment horizontal="center" vertical="center" wrapText="1"/>
      <protection hidden="1"/>
    </xf>
    <xf numFmtId="0" fontId="4" fillId="0" borderId="24" xfId="56" applyFont="1" applyBorder="1" applyAlignment="1" applyProtection="1">
      <alignment horizontal="center" vertical="center" wrapText="1"/>
      <protection hidden="1"/>
    </xf>
    <xf numFmtId="4" fontId="6" fillId="0" borderId="24" xfId="56" applyNumberFormat="1" applyFont="1" applyFill="1" applyBorder="1" applyAlignment="1" applyProtection="1">
      <alignment horizontal="center" vertical="center" wrapText="1"/>
      <protection hidden="1"/>
    </xf>
    <xf numFmtId="4" fontId="6" fillId="0" borderId="25" xfId="171" applyNumberFormat="1" applyFont="1" applyFill="1" applyBorder="1" applyAlignment="1" applyProtection="1">
      <alignment horizontal="right" vertical="center" wrapText="1"/>
      <protection hidden="1"/>
    </xf>
    <xf numFmtId="164" fontId="4" fillId="0" borderId="11" xfId="0" applyNumberFormat="1" applyFont="1" applyBorder="1" applyAlignment="1" applyProtection="1">
      <alignment horizontal="center" vertical="center" wrapText="1"/>
      <protection hidden="1"/>
    </xf>
    <xf numFmtId="0" fontId="4" fillId="0" borderId="20" xfId="111" applyFont="1" applyBorder="1" applyAlignment="1" applyProtection="1">
      <alignment horizontal="left" vertical="center" wrapText="1"/>
      <protection hidden="1"/>
    </xf>
    <xf numFmtId="1" fontId="4" fillId="0" borderId="11" xfId="171" applyNumberFormat="1" applyFont="1" applyBorder="1" applyAlignment="1" applyProtection="1">
      <alignment horizontal="center" vertical="center" wrapText="1"/>
      <protection hidden="1"/>
    </xf>
    <xf numFmtId="4" fontId="4" fillId="0" borderId="11" xfId="0" applyNumberFormat="1" applyFont="1" applyBorder="1" applyAlignment="1" applyProtection="1">
      <alignment horizontal="center" vertical="center" wrapText="1"/>
      <protection hidden="1"/>
    </xf>
    <xf numFmtId="4" fontId="4" fillId="0" borderId="11" xfId="171" applyNumberFormat="1" applyFont="1" applyBorder="1" applyAlignment="1" applyProtection="1">
      <alignment horizontal="right" vertical="center" wrapText="1"/>
      <protection hidden="1"/>
    </xf>
    <xf numFmtId="0" fontId="4" fillId="0" borderId="11" xfId="0" applyFont="1" applyBorder="1" applyAlignment="1" applyProtection="1">
      <alignment horizontal="left" vertical="center" wrapText="1"/>
      <protection hidden="1"/>
    </xf>
    <xf numFmtId="0" fontId="4" fillId="0" borderId="11" xfId="0" applyFont="1" applyBorder="1" applyAlignment="1" applyProtection="1">
      <alignment horizontal="center" vertical="center" wrapText="1"/>
      <protection hidden="1"/>
    </xf>
    <xf numFmtId="1" fontId="4" fillId="0" borderId="20" xfId="119" applyNumberFormat="1" applyFont="1" applyBorder="1" applyAlignment="1" applyProtection="1">
      <alignment horizontal="center" vertical="center"/>
      <protection hidden="1"/>
    </xf>
    <xf numFmtId="0" fontId="4" fillId="0" borderId="20" xfId="0" applyFont="1" applyBorder="1" applyAlignment="1" applyProtection="1">
      <alignment horizontal="left" vertical="center" wrapText="1"/>
      <protection hidden="1"/>
    </xf>
    <xf numFmtId="4" fontId="4" fillId="0" borderId="20" xfId="0" applyNumberFormat="1" applyFont="1" applyBorder="1" applyAlignment="1" applyProtection="1">
      <alignment horizontal="center" vertical="center" wrapText="1"/>
      <protection hidden="1"/>
    </xf>
    <xf numFmtId="4" fontId="4" fillId="0" borderId="20" xfId="171" applyNumberFormat="1" applyFont="1" applyBorder="1" applyAlignment="1" applyProtection="1">
      <alignment horizontal="right" vertical="center" wrapText="1"/>
      <protection hidden="1"/>
    </xf>
    <xf numFmtId="0" fontId="10" fillId="33" borderId="11" xfId="0" applyFont="1" applyFill="1" applyBorder="1" applyAlignment="1" applyProtection="1">
      <alignment/>
      <protection hidden="1"/>
    </xf>
    <xf numFmtId="0" fontId="10" fillId="34" borderId="11" xfId="0" applyFont="1" applyFill="1" applyBorder="1" applyAlignment="1" applyProtection="1">
      <alignment/>
      <protection hidden="1"/>
    </xf>
    <xf numFmtId="1" fontId="6" fillId="34" borderId="11" xfId="49" applyNumberFormat="1" applyFont="1" applyFill="1" applyBorder="1" applyAlignment="1" applyProtection="1">
      <alignment horizontal="center" vertical="center"/>
      <protection hidden="1"/>
    </xf>
    <xf numFmtId="0" fontId="6" fillId="34" borderId="16" xfId="49" applyFont="1" applyFill="1" applyBorder="1" applyAlignment="1" applyProtection="1">
      <alignment vertical="top" wrapText="1"/>
      <protection hidden="1"/>
    </xf>
    <xf numFmtId="166" fontId="4" fillId="34" borderId="22" xfId="208" applyNumberFormat="1" applyFont="1" applyFill="1" applyBorder="1" applyAlignment="1" applyProtection="1">
      <alignment horizontal="center" vertical="center"/>
      <protection hidden="1"/>
    </xf>
    <xf numFmtId="40" fontId="4" fillId="34" borderId="22" xfId="208" applyNumberFormat="1" applyFont="1" applyFill="1" applyBorder="1" applyAlignment="1" applyProtection="1">
      <alignment horizontal="center" vertical="center"/>
      <protection hidden="1"/>
    </xf>
    <xf numFmtId="40" fontId="4" fillId="34" borderId="13" xfId="208" applyNumberFormat="1" applyFont="1" applyFill="1" applyBorder="1" applyAlignment="1" applyProtection="1">
      <alignment horizontal="right" vertical="center"/>
      <protection hidden="1"/>
    </xf>
    <xf numFmtId="0" fontId="4" fillId="0" borderId="18" xfId="119" applyFont="1" applyBorder="1" applyAlignment="1" applyProtection="1">
      <alignment vertical="top" wrapText="1"/>
      <protection hidden="1"/>
    </xf>
    <xf numFmtId="169" fontId="4" fillId="0" borderId="11" xfId="171" applyNumberFormat="1" applyFont="1" applyBorder="1" applyAlignment="1" applyProtection="1">
      <alignment horizontal="center" vertical="center"/>
      <protection hidden="1"/>
    </xf>
    <xf numFmtId="40" fontId="4" fillId="0" borderId="11" xfId="171" applyNumberFormat="1" applyFont="1" applyBorder="1" applyAlignment="1" applyProtection="1">
      <alignment horizontal="right" vertical="center"/>
      <protection hidden="1"/>
    </xf>
    <xf numFmtId="164" fontId="4" fillId="33" borderId="11" xfId="56" applyNumberFormat="1" applyFont="1" applyFill="1" applyBorder="1" applyAlignment="1" applyProtection="1">
      <alignment horizontal="center" vertical="center" wrapText="1"/>
      <protection hidden="1"/>
    </xf>
    <xf numFmtId="0" fontId="6" fillId="33" borderId="24" xfId="56" applyFont="1" applyFill="1" applyBorder="1" applyAlignment="1" applyProtection="1">
      <alignment horizontal="left" vertical="center" wrapText="1"/>
      <protection hidden="1"/>
    </xf>
    <xf numFmtId="166" fontId="4" fillId="33" borderId="24" xfId="171" applyNumberFormat="1" applyFont="1" applyFill="1" applyBorder="1" applyAlignment="1" applyProtection="1">
      <alignment horizontal="center" vertical="center" wrapText="1"/>
      <protection hidden="1"/>
    </xf>
    <xf numFmtId="0" fontId="4" fillId="33" borderId="24" xfId="56" applyFont="1" applyFill="1" applyBorder="1" applyAlignment="1" applyProtection="1">
      <alignment horizontal="center" vertical="center" wrapText="1"/>
      <protection hidden="1"/>
    </xf>
    <xf numFmtId="4" fontId="4" fillId="33" borderId="24" xfId="56" applyNumberFormat="1" applyFont="1" applyFill="1" applyBorder="1" applyAlignment="1" applyProtection="1">
      <alignment horizontal="right" vertical="center" wrapText="1"/>
      <protection hidden="1"/>
    </xf>
    <xf numFmtId="4" fontId="6" fillId="33" borderId="25" xfId="171" applyNumberFormat="1" applyFont="1" applyFill="1" applyBorder="1" applyAlignment="1" applyProtection="1">
      <alignment horizontal="right" vertical="center" wrapText="1"/>
      <protection hidden="1"/>
    </xf>
    <xf numFmtId="0" fontId="6" fillId="34" borderId="23" xfId="56" applyNumberFormat="1" applyFont="1" applyFill="1" applyBorder="1" applyAlignment="1" applyProtection="1">
      <alignment horizontal="center" vertical="center"/>
      <protection hidden="1"/>
    </xf>
    <xf numFmtId="0" fontId="6" fillId="34" borderId="23" xfId="119" applyFont="1" applyFill="1" applyBorder="1" applyAlignment="1" applyProtection="1">
      <alignment vertical="top" wrapText="1"/>
      <protection hidden="1"/>
    </xf>
    <xf numFmtId="166" fontId="4" fillId="34" borderId="16" xfId="171" applyNumberFormat="1" applyFont="1" applyFill="1" applyBorder="1" applyAlignment="1" applyProtection="1">
      <alignment horizontal="center" vertical="center" wrapText="1"/>
      <protection hidden="1"/>
    </xf>
    <xf numFmtId="0" fontId="4" fillId="34" borderId="16" xfId="56" applyFont="1" applyFill="1" applyBorder="1" applyAlignment="1" applyProtection="1">
      <alignment horizontal="center" vertical="center" wrapText="1"/>
      <protection hidden="1"/>
    </xf>
    <xf numFmtId="4" fontId="6" fillId="34" borderId="16" xfId="56" applyNumberFormat="1" applyFont="1" applyFill="1" applyBorder="1" applyAlignment="1" applyProtection="1">
      <alignment horizontal="center" vertical="center" wrapText="1"/>
      <protection hidden="1"/>
    </xf>
    <xf numFmtId="4" fontId="6" fillId="34" borderId="17" xfId="171" applyNumberFormat="1" applyFont="1" applyFill="1" applyBorder="1" applyAlignment="1" applyProtection="1">
      <alignment horizontal="right" vertical="center" wrapText="1"/>
      <protection hidden="1"/>
    </xf>
    <xf numFmtId="1" fontId="6" fillId="0" borderId="11" xfId="49" applyNumberFormat="1" applyFont="1" applyBorder="1" applyAlignment="1" applyProtection="1">
      <alignment horizontal="center" vertical="center"/>
      <protection hidden="1"/>
    </xf>
    <xf numFmtId="0" fontId="6" fillId="0" borderId="16" xfId="49" applyFont="1" applyBorder="1" applyAlignment="1" applyProtection="1">
      <alignment vertical="top" wrapText="1"/>
      <protection hidden="1"/>
    </xf>
    <xf numFmtId="166" fontId="4" fillId="0" borderId="16" xfId="211" applyNumberFormat="1" applyFont="1" applyBorder="1" applyAlignment="1" applyProtection="1">
      <alignment horizontal="center" vertical="center"/>
      <protection hidden="1"/>
    </xf>
    <xf numFmtId="40" fontId="4" fillId="0" borderId="16" xfId="211" applyNumberFormat="1" applyFont="1" applyBorder="1" applyAlignment="1" applyProtection="1">
      <alignment horizontal="center" vertical="center"/>
      <protection hidden="1"/>
    </xf>
    <xf numFmtId="40" fontId="4" fillId="0" borderId="17" xfId="211" applyNumberFormat="1" applyFont="1" applyBorder="1" applyAlignment="1" applyProtection="1">
      <alignment horizontal="right" vertical="center"/>
      <protection hidden="1"/>
    </xf>
    <xf numFmtId="2" fontId="4" fillId="0" borderId="18" xfId="171" applyNumberFormat="1" applyFont="1" applyBorder="1" applyAlignment="1" applyProtection="1">
      <alignment horizontal="center" vertical="center" wrapText="1"/>
      <protection hidden="1"/>
    </xf>
    <xf numFmtId="0" fontId="4" fillId="0" borderId="18" xfId="56" applyFont="1" applyBorder="1" applyAlignment="1" applyProtection="1">
      <alignment horizontal="center" vertical="center" wrapText="1"/>
      <protection hidden="1"/>
    </xf>
    <xf numFmtId="4" fontId="4" fillId="0" borderId="18" xfId="56" applyNumberFormat="1" applyFont="1" applyFill="1" applyBorder="1" applyAlignment="1" applyProtection="1">
      <alignment horizontal="center" vertical="center" wrapText="1"/>
      <protection hidden="1"/>
    </xf>
    <xf numFmtId="1" fontId="4" fillId="0" borderId="18" xfId="171" applyNumberFormat="1" applyFont="1" applyBorder="1" applyAlignment="1" applyProtection="1">
      <alignment horizontal="center" vertical="center" wrapText="1"/>
      <protection hidden="1"/>
    </xf>
    <xf numFmtId="4" fontId="4" fillId="0" borderId="18" xfId="171" applyNumberFormat="1" applyFont="1" applyBorder="1" applyAlignment="1" applyProtection="1">
      <alignment horizontal="center" vertical="center" wrapText="1"/>
      <protection hidden="1"/>
    </xf>
    <xf numFmtId="0" fontId="6" fillId="0" borderId="23" xfId="56" applyNumberFormat="1" applyFont="1" applyBorder="1" applyAlignment="1" applyProtection="1">
      <alignment horizontal="center" vertical="center"/>
      <protection hidden="1"/>
    </xf>
    <xf numFmtId="166" fontId="4" fillId="0" borderId="16" xfId="171" applyNumberFormat="1" applyFont="1" applyBorder="1" applyAlignment="1" applyProtection="1">
      <alignment horizontal="center" vertical="center" wrapText="1"/>
      <protection hidden="1"/>
    </xf>
    <xf numFmtId="0" fontId="4" fillId="0" borderId="16" xfId="56" applyFont="1" applyBorder="1" applyAlignment="1" applyProtection="1">
      <alignment horizontal="center" vertical="center" wrapText="1"/>
      <protection hidden="1"/>
    </xf>
    <xf numFmtId="4" fontId="6" fillId="0" borderId="16" xfId="56" applyNumberFormat="1" applyFont="1" applyFill="1" applyBorder="1" applyAlignment="1" applyProtection="1">
      <alignment horizontal="center" vertical="center" wrapText="1"/>
      <protection hidden="1"/>
    </xf>
    <xf numFmtId="4" fontId="6" fillId="0" borderId="17" xfId="171" applyNumberFormat="1" applyFont="1" applyFill="1" applyBorder="1" applyAlignment="1" applyProtection="1">
      <alignment horizontal="right" vertical="center" wrapText="1"/>
      <protection hidden="1"/>
    </xf>
    <xf numFmtId="164" fontId="4" fillId="0" borderId="11" xfId="56" applyNumberFormat="1" applyFont="1" applyBorder="1" applyAlignment="1" applyProtection="1">
      <alignment horizontal="center" vertical="center"/>
      <protection hidden="1"/>
    </xf>
    <xf numFmtId="0" fontId="4" fillId="0" borderId="11" xfId="119" applyFont="1" applyBorder="1" applyAlignment="1" applyProtection="1">
      <alignment horizontal="center" vertical="center" wrapText="1"/>
      <protection hidden="1"/>
    </xf>
    <xf numFmtId="0" fontId="4" fillId="0" borderId="24" xfId="119" applyFont="1" applyBorder="1" applyAlignment="1" applyProtection="1">
      <alignment vertical="top" wrapText="1"/>
      <protection hidden="1"/>
    </xf>
    <xf numFmtId="0" fontId="4" fillId="0" borderId="20" xfId="119" applyFont="1" applyBorder="1" applyAlignment="1" applyProtection="1">
      <alignment horizontal="center" vertical="center" wrapText="1"/>
      <protection hidden="1"/>
    </xf>
    <xf numFmtId="0" fontId="4" fillId="0" borderId="20" xfId="56" applyFont="1" applyBorder="1" applyAlignment="1" applyProtection="1">
      <alignment horizontal="center" vertical="center" wrapText="1"/>
      <protection hidden="1"/>
    </xf>
    <xf numFmtId="40" fontId="4" fillId="0" borderId="20" xfId="171" applyNumberFormat="1" applyFont="1" applyBorder="1" applyAlignment="1" applyProtection="1">
      <alignment horizontal="right" vertical="center"/>
      <protection hidden="1"/>
    </xf>
    <xf numFmtId="4" fontId="4" fillId="34" borderId="0" xfId="56" applyNumberFormat="1" applyFont="1" applyFill="1" applyBorder="1" applyAlignment="1" applyProtection="1">
      <alignment horizontal="center" vertical="center"/>
      <protection hidden="1"/>
    </xf>
    <xf numFmtId="4" fontId="4" fillId="34" borderId="19" xfId="171" applyNumberFormat="1" applyFont="1" applyFill="1" applyBorder="1" applyAlignment="1" applyProtection="1">
      <alignment horizontal="right" vertical="center"/>
      <protection hidden="1"/>
    </xf>
    <xf numFmtId="0" fontId="4" fillId="0" borderId="13" xfId="50" applyFont="1" applyBorder="1" applyAlignment="1" applyProtection="1">
      <alignment horizontal="left" vertical="center" wrapText="1"/>
      <protection hidden="1"/>
    </xf>
    <xf numFmtId="4" fontId="4" fillId="0" borderId="18" xfId="164" applyNumberFormat="1" applyFont="1" applyBorder="1" applyAlignment="1" applyProtection="1">
      <alignment horizontal="center" vertical="center"/>
      <protection hidden="1"/>
    </xf>
    <xf numFmtId="40" fontId="4" fillId="0" borderId="18" xfId="164" applyNumberFormat="1" applyFont="1" applyBorder="1" applyAlignment="1" applyProtection="1">
      <alignment horizontal="center" vertical="center"/>
      <protection hidden="1"/>
    </xf>
    <xf numFmtId="40" fontId="4" fillId="0" borderId="18" xfId="164" applyNumberFormat="1" applyFont="1" applyBorder="1" applyAlignment="1" applyProtection="1">
      <alignment horizontal="right" vertical="center"/>
      <protection hidden="1"/>
    </xf>
    <xf numFmtId="0" fontId="4" fillId="0" borderId="11" xfId="55" applyFont="1" applyBorder="1" applyAlignment="1" applyProtection="1">
      <alignment vertical="top" wrapText="1"/>
      <protection hidden="1"/>
    </xf>
    <xf numFmtId="0" fontId="4" fillId="0" borderId="20" xfId="0" applyFont="1" applyBorder="1" applyAlignment="1" applyProtection="1">
      <alignment horizontal="center" vertical="center"/>
      <protection hidden="1"/>
    </xf>
    <xf numFmtId="0" fontId="4" fillId="0" borderId="11" xfId="50" applyFont="1" applyBorder="1" applyAlignment="1" applyProtection="1">
      <alignment horizontal="left" vertical="center" wrapText="1"/>
      <protection hidden="1"/>
    </xf>
    <xf numFmtId="0" fontId="4" fillId="0" borderId="20" xfId="50" applyFont="1" applyBorder="1" applyAlignment="1" applyProtection="1">
      <alignment horizontal="left" vertical="center" wrapText="1"/>
      <protection hidden="1"/>
    </xf>
    <xf numFmtId="4" fontId="4" fillId="0" borderId="20" xfId="164" applyNumberFormat="1" applyFont="1" applyBorder="1" applyAlignment="1" applyProtection="1">
      <alignment horizontal="center" vertical="center"/>
      <protection hidden="1"/>
    </xf>
    <xf numFmtId="40" fontId="4" fillId="0" borderId="20" xfId="164" applyNumberFormat="1" applyFont="1" applyBorder="1" applyAlignment="1" applyProtection="1">
      <alignment horizontal="center" vertical="center"/>
      <protection hidden="1"/>
    </xf>
    <xf numFmtId="40" fontId="4" fillId="0" borderId="20" xfId="164" applyNumberFormat="1" applyFont="1" applyBorder="1" applyAlignment="1" applyProtection="1">
      <alignment horizontal="right" vertical="center"/>
      <protection hidden="1"/>
    </xf>
    <xf numFmtId="164" fontId="2" fillId="0" borderId="11" xfId="54" applyNumberFormat="1" applyFont="1" applyBorder="1" applyAlignment="1" applyProtection="1">
      <alignment horizontal="center" vertical="top"/>
      <protection hidden="1"/>
    </xf>
    <xf numFmtId="1" fontId="4" fillId="0" borderId="20" xfId="164" applyNumberFormat="1" applyFont="1" applyBorder="1" applyAlignment="1" applyProtection="1">
      <alignment horizontal="center" vertical="center"/>
      <protection hidden="1"/>
    </xf>
    <xf numFmtId="1" fontId="6" fillId="34" borderId="23" xfId="52" applyNumberFormat="1" applyFont="1" applyFill="1" applyBorder="1" applyAlignment="1" applyProtection="1">
      <alignment horizontal="center" vertical="center"/>
      <protection hidden="1"/>
    </xf>
    <xf numFmtId="0" fontId="6" fillId="34" borderId="24" xfId="52" applyFont="1" applyFill="1" applyBorder="1" applyAlignment="1" applyProtection="1">
      <alignment vertical="top" wrapText="1"/>
      <protection hidden="1"/>
    </xf>
    <xf numFmtId="166" fontId="4" fillId="34" borderId="24" xfId="166" applyNumberFormat="1" applyFont="1" applyFill="1" applyBorder="1" applyAlignment="1" applyProtection="1">
      <alignment horizontal="center" vertical="center"/>
      <protection hidden="1"/>
    </xf>
    <xf numFmtId="40" fontId="4" fillId="34" borderId="24" xfId="166" applyNumberFormat="1" applyFont="1" applyFill="1" applyBorder="1" applyAlignment="1" applyProtection="1">
      <alignment horizontal="center" vertical="center"/>
      <protection hidden="1"/>
    </xf>
    <xf numFmtId="4" fontId="4" fillId="34" borderId="24" xfId="52" applyNumberFormat="1" applyFont="1" applyFill="1" applyBorder="1" applyAlignment="1" applyProtection="1">
      <alignment horizontal="center" vertical="center" wrapText="1"/>
      <protection hidden="1"/>
    </xf>
    <xf numFmtId="4" fontId="4" fillId="34" borderId="25" xfId="166" applyNumberFormat="1" applyFont="1" applyFill="1" applyBorder="1" applyAlignment="1" applyProtection="1">
      <alignment horizontal="right" wrapText="1"/>
      <protection hidden="1"/>
    </xf>
    <xf numFmtId="1" fontId="6" fillId="0" borderId="12" xfId="53" applyNumberFormat="1" applyFont="1" applyFill="1" applyBorder="1" applyAlignment="1" applyProtection="1">
      <alignment horizontal="center" vertical="center"/>
      <protection hidden="1"/>
    </xf>
    <xf numFmtId="0" fontId="6" fillId="0" borderId="23" xfId="53" applyFont="1" applyFill="1" applyBorder="1" applyAlignment="1" applyProtection="1">
      <alignment horizontal="left" vertical="center" wrapText="1"/>
      <protection hidden="1"/>
    </xf>
    <xf numFmtId="1" fontId="6" fillId="0" borderId="16" xfId="171" applyNumberFormat="1" applyFont="1" applyFill="1" applyBorder="1" applyAlignment="1" applyProtection="1">
      <alignment horizontal="center" vertical="center" wrapText="1"/>
      <protection hidden="1"/>
    </xf>
    <xf numFmtId="40" fontId="6" fillId="0" borderId="16" xfId="167" applyNumberFormat="1" applyFont="1" applyFill="1" applyBorder="1" applyAlignment="1" applyProtection="1">
      <alignment horizontal="center" vertical="center"/>
      <protection hidden="1"/>
    </xf>
    <xf numFmtId="40" fontId="6" fillId="0" borderId="17" xfId="168" applyNumberFormat="1" applyFont="1" applyFill="1" applyBorder="1" applyAlignment="1" applyProtection="1">
      <alignment horizontal="right" vertical="center"/>
      <protection hidden="1"/>
    </xf>
    <xf numFmtId="1" fontId="4" fillId="0" borderId="11" xfId="55" applyNumberFormat="1" applyFont="1" applyBorder="1" applyAlignment="1" applyProtection="1">
      <alignment horizontal="center" vertical="center"/>
      <protection hidden="1"/>
    </xf>
    <xf numFmtId="0" fontId="4" fillId="0" borderId="20" xfId="55" applyFont="1" applyBorder="1" applyAlignment="1" applyProtection="1">
      <alignment vertical="top" wrapText="1"/>
      <protection hidden="1"/>
    </xf>
    <xf numFmtId="1" fontId="4" fillId="0" borderId="11" xfId="171" applyNumberFormat="1" applyFont="1" applyFill="1" applyBorder="1" applyAlignment="1" applyProtection="1">
      <alignment horizontal="center" vertical="center" wrapText="1"/>
      <protection hidden="1"/>
    </xf>
    <xf numFmtId="40" fontId="4" fillId="0" borderId="20" xfId="169" applyNumberFormat="1" applyFont="1" applyBorder="1" applyAlignment="1" applyProtection="1">
      <alignment horizontal="center" vertical="center"/>
      <protection hidden="1"/>
    </xf>
    <xf numFmtId="40" fontId="4" fillId="0" borderId="20" xfId="169" applyNumberFormat="1" applyFont="1" applyFill="1" applyBorder="1" applyAlignment="1" applyProtection="1">
      <alignment horizontal="right" vertical="center"/>
      <protection hidden="1"/>
    </xf>
    <xf numFmtId="1" fontId="6" fillId="0" borderId="23" xfId="55" applyNumberFormat="1" applyFont="1" applyBorder="1" applyAlignment="1" applyProtection="1">
      <alignment horizontal="center" vertical="center"/>
      <protection hidden="1"/>
    </xf>
    <xf numFmtId="166" fontId="4" fillId="0" borderId="16" xfId="169" applyNumberFormat="1" applyFont="1" applyBorder="1" applyAlignment="1" applyProtection="1">
      <alignment horizontal="center" vertical="center"/>
      <protection hidden="1"/>
    </xf>
    <xf numFmtId="40" fontId="4" fillId="0" borderId="16" xfId="169" applyNumberFormat="1" applyFont="1" applyBorder="1" applyAlignment="1" applyProtection="1">
      <alignment horizontal="center" vertical="center"/>
      <protection hidden="1"/>
    </xf>
    <xf numFmtId="40" fontId="4" fillId="0" borderId="17" xfId="169" applyNumberFormat="1" applyFont="1" applyFill="1" applyBorder="1" applyAlignment="1" applyProtection="1">
      <alignment horizontal="right" vertical="center"/>
      <protection hidden="1"/>
    </xf>
    <xf numFmtId="0" fontId="4" fillId="0" borderId="18" xfId="111" applyFont="1" applyBorder="1" applyAlignment="1" applyProtection="1">
      <alignment horizontal="left" vertical="center" wrapText="1"/>
      <protection hidden="1"/>
    </xf>
    <xf numFmtId="1" fontId="4" fillId="0" borderId="11" xfId="169" applyNumberFormat="1" applyFont="1" applyBorder="1" applyAlignment="1" applyProtection="1">
      <alignment horizontal="center" vertical="center"/>
      <protection hidden="1"/>
    </xf>
    <xf numFmtId="40" fontId="4" fillId="0" borderId="11" xfId="169" applyNumberFormat="1" applyFont="1" applyBorder="1" applyAlignment="1" applyProtection="1">
      <alignment horizontal="center" vertical="center"/>
      <protection hidden="1"/>
    </xf>
    <xf numFmtId="40" fontId="4" fillId="0" borderId="11" xfId="169" applyNumberFormat="1" applyFont="1" applyFill="1" applyBorder="1" applyAlignment="1" applyProtection="1">
      <alignment horizontal="right" vertical="center"/>
      <protection hidden="1"/>
    </xf>
    <xf numFmtId="1" fontId="4" fillId="0" borderId="20" xfId="169" applyNumberFormat="1" applyFont="1" applyBorder="1" applyAlignment="1" applyProtection="1">
      <alignment horizontal="center" vertical="center"/>
      <protection hidden="1"/>
    </xf>
    <xf numFmtId="1" fontId="4" fillId="0" borderId="16" xfId="169" applyNumberFormat="1" applyFont="1" applyBorder="1" applyAlignment="1" applyProtection="1">
      <alignment horizontal="center" vertical="center"/>
      <protection hidden="1"/>
    </xf>
    <xf numFmtId="1" fontId="4" fillId="0" borderId="18" xfId="169" applyNumberFormat="1" applyFont="1" applyBorder="1" applyAlignment="1" applyProtection="1">
      <alignment horizontal="center" vertical="center"/>
      <protection hidden="1"/>
    </xf>
    <xf numFmtId="40" fontId="4" fillId="0" borderId="18" xfId="169" applyNumberFormat="1" applyFont="1" applyBorder="1" applyAlignment="1" applyProtection="1">
      <alignment horizontal="center" vertical="center"/>
      <protection hidden="1"/>
    </xf>
    <xf numFmtId="40" fontId="4" fillId="0" borderId="18" xfId="169" applyNumberFormat="1" applyFont="1" applyFill="1" applyBorder="1" applyAlignment="1" applyProtection="1">
      <alignment horizontal="right" vertical="center"/>
      <protection hidden="1"/>
    </xf>
    <xf numFmtId="2" fontId="4" fillId="0" borderId="18" xfId="169" applyNumberFormat="1" applyFont="1" applyBorder="1" applyAlignment="1" applyProtection="1">
      <alignment horizontal="center" vertical="center"/>
      <protection hidden="1"/>
    </xf>
    <xf numFmtId="0" fontId="6" fillId="34" borderId="11" xfId="0" applyNumberFormat="1" applyFont="1" applyFill="1" applyBorder="1" applyAlignment="1" applyProtection="1">
      <alignment horizontal="center" vertical="center" wrapText="1"/>
      <protection hidden="1"/>
    </xf>
    <xf numFmtId="0" fontId="6" fillId="34" borderId="16" xfId="52" applyFont="1" applyFill="1" applyBorder="1" applyAlignment="1" applyProtection="1">
      <alignment vertical="top" wrapText="1"/>
      <protection hidden="1"/>
    </xf>
    <xf numFmtId="166" fontId="4" fillId="34" borderId="16" xfId="166" applyNumberFormat="1" applyFont="1" applyFill="1" applyBorder="1" applyAlignment="1" applyProtection="1">
      <alignment horizontal="center" vertical="center"/>
      <protection hidden="1"/>
    </xf>
    <xf numFmtId="40" fontId="4" fillId="34" borderId="16" xfId="166" applyNumberFormat="1" applyFont="1" applyFill="1" applyBorder="1" applyAlignment="1" applyProtection="1">
      <alignment horizontal="center" vertical="center"/>
      <protection hidden="1"/>
    </xf>
    <xf numFmtId="4" fontId="4" fillId="34" borderId="16" xfId="52" applyNumberFormat="1" applyFont="1" applyFill="1" applyBorder="1" applyAlignment="1" applyProtection="1">
      <alignment horizontal="center" vertical="center" wrapText="1"/>
      <protection hidden="1"/>
    </xf>
    <xf numFmtId="4" fontId="4" fillId="34" borderId="17" xfId="166" applyNumberFormat="1" applyFont="1" applyFill="1" applyBorder="1" applyAlignment="1" applyProtection="1">
      <alignment horizontal="right" wrapText="1"/>
      <protection hidden="1"/>
    </xf>
    <xf numFmtId="0" fontId="6" fillId="0" borderId="11" xfId="0" applyNumberFormat="1" applyFont="1" applyBorder="1" applyAlignment="1" applyProtection="1">
      <alignment horizontal="center" vertical="center" wrapText="1"/>
      <protection hidden="1"/>
    </xf>
    <xf numFmtId="166" fontId="4" fillId="0" borderId="16" xfId="166" applyNumberFormat="1" applyFont="1" applyBorder="1" applyAlignment="1" applyProtection="1">
      <alignment horizontal="center" vertical="center"/>
      <protection hidden="1"/>
    </xf>
    <xf numFmtId="40" fontId="4" fillId="0" borderId="16" xfId="166" applyNumberFormat="1" applyFont="1" applyBorder="1" applyAlignment="1" applyProtection="1">
      <alignment horizontal="center" vertical="center"/>
      <protection hidden="1"/>
    </xf>
    <xf numFmtId="4" fontId="4" fillId="0" borderId="16" xfId="52" applyNumberFormat="1" applyFont="1" applyFill="1" applyBorder="1" applyAlignment="1" applyProtection="1">
      <alignment horizontal="center" vertical="center" wrapText="1"/>
      <protection hidden="1"/>
    </xf>
    <xf numFmtId="4" fontId="4" fillId="0" borderId="17" xfId="166" applyNumberFormat="1" applyFont="1" applyFill="1" applyBorder="1" applyAlignment="1" applyProtection="1">
      <alignment horizontal="right" wrapText="1"/>
      <protection hidden="1"/>
    </xf>
    <xf numFmtId="164" fontId="4" fillId="0" borderId="20" xfId="0" applyNumberFormat="1" applyFont="1" applyBorder="1" applyAlignment="1" applyProtection="1">
      <alignment horizontal="center" vertical="center" wrapText="1"/>
      <protection hidden="1"/>
    </xf>
    <xf numFmtId="1" fontId="4" fillId="0" borderId="20" xfId="171"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6" fillId="33" borderId="24" xfId="0" applyFont="1" applyFill="1" applyBorder="1" applyAlignment="1" applyProtection="1">
      <alignment horizontal="left" vertical="center" wrapText="1"/>
      <protection hidden="1"/>
    </xf>
    <xf numFmtId="1" fontId="6" fillId="33" borderId="24" xfId="171" applyNumberFormat="1" applyFont="1" applyFill="1" applyBorder="1" applyAlignment="1" applyProtection="1">
      <alignment horizontal="center" vertical="center" wrapText="1"/>
      <protection hidden="1"/>
    </xf>
    <xf numFmtId="0" fontId="6" fillId="33" borderId="24" xfId="0" applyFont="1" applyFill="1" applyBorder="1" applyAlignment="1" applyProtection="1">
      <alignment horizontal="center" vertical="center" wrapText="1"/>
      <protection hidden="1"/>
    </xf>
    <xf numFmtId="4" fontId="4" fillId="33" borderId="24" xfId="0" applyNumberFormat="1" applyFont="1" applyFill="1" applyBorder="1" applyAlignment="1" applyProtection="1">
      <alignment horizontal="right" vertical="center" wrapText="1"/>
      <protection hidden="1"/>
    </xf>
    <xf numFmtId="4" fontId="6" fillId="33" borderId="25" xfId="171" applyNumberFormat="1" applyFont="1" applyFill="1" applyBorder="1" applyAlignment="1" applyProtection="1">
      <alignment horizontal="right" vertical="center"/>
      <protection hidden="1"/>
    </xf>
    <xf numFmtId="1" fontId="4" fillId="0" borderId="11" xfId="52" applyNumberFormat="1" applyFont="1" applyBorder="1" applyAlignment="1" applyProtection="1">
      <alignment horizontal="center" vertical="center"/>
      <protection hidden="1"/>
    </xf>
    <xf numFmtId="0" fontId="4" fillId="0" borderId="16" xfId="52" applyFont="1" applyBorder="1" applyAlignment="1" applyProtection="1">
      <alignment vertical="top" wrapText="1"/>
      <protection hidden="1"/>
    </xf>
    <xf numFmtId="40" fontId="4" fillId="0" borderId="11" xfId="171" applyNumberFormat="1" applyFont="1" applyFill="1" applyBorder="1" applyAlignment="1" applyProtection="1">
      <alignment horizontal="center" vertical="center"/>
      <protection hidden="1"/>
    </xf>
    <xf numFmtId="4" fontId="4" fillId="0" borderId="11" xfId="166" applyNumberFormat="1" applyFont="1" applyFill="1" applyBorder="1" applyAlignment="1" applyProtection="1">
      <alignment horizontal="right" vertical="center" wrapText="1"/>
      <protection hidden="1"/>
    </xf>
    <xf numFmtId="164" fontId="4" fillId="33" borderId="23" xfId="0" applyNumberFormat="1" applyFont="1" applyFill="1" applyBorder="1" applyAlignment="1" applyProtection="1">
      <alignment horizontal="center" vertical="center" wrapText="1"/>
      <protection hidden="1"/>
    </xf>
    <xf numFmtId="0" fontId="6" fillId="33" borderId="16" xfId="0" applyFont="1" applyFill="1" applyBorder="1" applyAlignment="1" applyProtection="1">
      <alignment horizontal="left" vertical="center" wrapText="1"/>
      <protection hidden="1"/>
    </xf>
    <xf numFmtId="1" fontId="6" fillId="33" borderId="16" xfId="171" applyNumberFormat="1" applyFont="1" applyFill="1" applyBorder="1" applyAlignment="1" applyProtection="1">
      <alignment horizontal="center" vertical="center" wrapText="1"/>
      <protection hidden="1"/>
    </xf>
    <xf numFmtId="0" fontId="6" fillId="33" borderId="16" xfId="0" applyFont="1" applyFill="1" applyBorder="1" applyAlignment="1" applyProtection="1">
      <alignment horizontal="center" vertical="center" wrapText="1"/>
      <protection hidden="1"/>
    </xf>
    <xf numFmtId="4" fontId="4" fillId="33" borderId="16" xfId="0" applyNumberFormat="1" applyFont="1" applyFill="1" applyBorder="1" applyAlignment="1" applyProtection="1">
      <alignment horizontal="right" vertical="center" wrapText="1"/>
      <protection hidden="1"/>
    </xf>
    <xf numFmtId="4" fontId="6" fillId="33" borderId="17" xfId="171" applyNumberFormat="1" applyFont="1" applyFill="1" applyBorder="1" applyAlignment="1" applyProtection="1">
      <alignment horizontal="right" vertical="center"/>
      <protection hidden="1"/>
    </xf>
    <xf numFmtId="0" fontId="4" fillId="34" borderId="19" xfId="56" applyFont="1" applyFill="1" applyBorder="1" applyAlignment="1" applyProtection="1">
      <alignment horizontal="right" vertical="center"/>
      <protection hidden="1"/>
    </xf>
    <xf numFmtId="3" fontId="4" fillId="0" borderId="20" xfId="171" applyNumberFormat="1" applyFont="1" applyBorder="1" applyAlignment="1" applyProtection="1">
      <alignment horizontal="center" vertical="center" wrapText="1"/>
      <protection hidden="1"/>
    </xf>
    <xf numFmtId="0" fontId="6" fillId="33" borderId="16" xfId="0" applyFont="1" applyFill="1" applyBorder="1" applyAlignment="1" applyProtection="1">
      <alignment vertical="top" wrapText="1"/>
      <protection hidden="1"/>
    </xf>
    <xf numFmtId="3" fontId="7" fillId="33" borderId="16" xfId="0" applyNumberFormat="1" applyFont="1" applyFill="1" applyBorder="1" applyAlignment="1" applyProtection="1">
      <alignment horizontal="center" vertical="top"/>
      <protection hidden="1"/>
    </xf>
    <xf numFmtId="0" fontId="7" fillId="33" borderId="16" xfId="0" applyFont="1" applyFill="1" applyBorder="1" applyAlignment="1" applyProtection="1">
      <alignment horizontal="center" vertical="top"/>
      <protection hidden="1"/>
    </xf>
    <xf numFmtId="4" fontId="4" fillId="33" borderId="16" xfId="0" applyNumberFormat="1" applyFont="1" applyFill="1" applyBorder="1" applyAlignment="1" applyProtection="1">
      <alignment vertical="top"/>
      <protection hidden="1"/>
    </xf>
    <xf numFmtId="4" fontId="6" fillId="33" borderId="17" xfId="171" applyNumberFormat="1" applyFont="1" applyFill="1" applyBorder="1" applyAlignment="1" applyProtection="1">
      <alignment vertical="top"/>
      <protection hidden="1"/>
    </xf>
    <xf numFmtId="0" fontId="4" fillId="0" borderId="20" xfId="0" applyNumberFormat="1" applyFont="1" applyBorder="1" applyAlignment="1" applyProtection="1">
      <alignment horizontal="center" vertical="center" wrapText="1"/>
      <protection hidden="1"/>
    </xf>
    <xf numFmtId="1" fontId="4" fillId="33" borderId="11" xfId="0" applyNumberFormat="1" applyFont="1" applyFill="1" applyBorder="1" applyAlignment="1" applyProtection="1">
      <alignment horizontal="left" vertical="top"/>
      <protection hidden="1"/>
    </xf>
    <xf numFmtId="0" fontId="6" fillId="33" borderId="16" xfId="0" applyFont="1" applyFill="1" applyBorder="1" applyAlignment="1" applyProtection="1">
      <alignment/>
      <protection hidden="1"/>
    </xf>
    <xf numFmtId="2" fontId="4" fillId="0" borderId="16" xfId="166" applyNumberFormat="1" applyFont="1" applyBorder="1" applyAlignment="1" applyProtection="1">
      <alignment horizontal="center" vertical="center"/>
      <protection hidden="1"/>
    </xf>
    <xf numFmtId="0" fontId="6" fillId="0" borderId="24" xfId="52" applyFont="1" applyBorder="1" applyAlignment="1" applyProtection="1">
      <alignment vertical="top" wrapText="1"/>
      <protection hidden="1"/>
    </xf>
    <xf numFmtId="166" fontId="4" fillId="0" borderId="24" xfId="166" applyNumberFormat="1" applyFont="1" applyBorder="1" applyAlignment="1" applyProtection="1">
      <alignment horizontal="center" vertical="center"/>
      <protection hidden="1"/>
    </xf>
    <xf numFmtId="40" fontId="4" fillId="0" borderId="24" xfId="166" applyNumberFormat="1" applyFont="1" applyBorder="1" applyAlignment="1" applyProtection="1">
      <alignment horizontal="center" vertical="center"/>
      <protection hidden="1"/>
    </xf>
    <xf numFmtId="4" fontId="4" fillId="0" borderId="24" xfId="52" applyNumberFormat="1" applyFont="1" applyFill="1" applyBorder="1" applyAlignment="1" applyProtection="1">
      <alignment horizontal="center" vertical="center" wrapText="1"/>
      <protection hidden="1"/>
    </xf>
    <xf numFmtId="4" fontId="4" fillId="0" borderId="25" xfId="166" applyNumberFormat="1" applyFont="1" applyFill="1" applyBorder="1" applyAlignment="1" applyProtection="1">
      <alignment horizontal="right" wrapText="1"/>
      <protection hidden="1"/>
    </xf>
    <xf numFmtId="0" fontId="6" fillId="0" borderId="26" xfId="0" applyNumberFormat="1" applyFont="1" applyBorder="1" applyAlignment="1" applyProtection="1">
      <alignment horizontal="center" vertical="center" wrapText="1"/>
      <protection hidden="1"/>
    </xf>
    <xf numFmtId="0" fontId="6" fillId="0" borderId="23" xfId="0" applyFont="1" applyBorder="1" applyAlignment="1" applyProtection="1">
      <alignment horizontal="left" vertical="center" wrapText="1"/>
      <protection hidden="1"/>
    </xf>
    <xf numFmtId="2" fontId="4" fillId="0" borderId="16" xfId="202" applyNumberFormat="1"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4" fontId="4" fillId="0" borderId="16" xfId="0" applyNumberFormat="1" applyFont="1" applyBorder="1" applyAlignment="1" applyProtection="1">
      <alignment horizontal="center" vertical="center" wrapText="1"/>
      <protection hidden="1"/>
    </xf>
    <xf numFmtId="0" fontId="4" fillId="0" borderId="21" xfId="0" applyFont="1" applyBorder="1" applyAlignment="1" applyProtection="1">
      <alignment horizontal="left" vertical="center" wrapText="1"/>
      <protection hidden="1"/>
    </xf>
    <xf numFmtId="2" fontId="4" fillId="0" borderId="21" xfId="202" applyNumberFormat="1"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4" fontId="4" fillId="0" borderId="21" xfId="202" applyNumberFormat="1" applyFont="1" applyBorder="1" applyAlignment="1" applyProtection="1">
      <alignment horizontal="right" vertical="center" wrapText="1"/>
      <protection hidden="1"/>
    </xf>
    <xf numFmtId="2" fontId="4" fillId="0" borderId="20" xfId="202" applyNumberFormat="1" applyFont="1" applyBorder="1" applyAlignment="1" applyProtection="1">
      <alignment horizontal="center" vertical="center" wrapText="1"/>
      <protection hidden="1"/>
    </xf>
    <xf numFmtId="4" fontId="4" fillId="0" borderId="20" xfId="202" applyNumberFormat="1" applyFont="1" applyBorder="1" applyAlignment="1" applyProtection="1">
      <alignment horizontal="right" vertical="center" wrapText="1"/>
      <protection hidden="1"/>
    </xf>
    <xf numFmtId="4" fontId="4" fillId="0" borderId="17" xfId="202" applyNumberFormat="1" applyFont="1" applyBorder="1" applyAlignment="1" applyProtection="1">
      <alignment horizontal="right" vertical="center" wrapText="1"/>
      <protection hidden="1"/>
    </xf>
    <xf numFmtId="1" fontId="4" fillId="0" borderId="21" xfId="202" applyNumberFormat="1" applyFont="1" applyBorder="1" applyAlignment="1" applyProtection="1">
      <alignment horizontal="center" vertical="center" wrapText="1"/>
      <protection hidden="1"/>
    </xf>
    <xf numFmtId="1" fontId="4" fillId="0" borderId="20" xfId="202" applyNumberFormat="1" applyFont="1" applyBorder="1" applyAlignment="1" applyProtection="1">
      <alignment horizontal="center" vertical="center" wrapText="1"/>
      <protection hidden="1"/>
    </xf>
    <xf numFmtId="1" fontId="4" fillId="0" borderId="16" xfId="202" applyNumberFormat="1" applyFont="1" applyBorder="1" applyAlignment="1" applyProtection="1">
      <alignment horizontal="center" vertical="center" wrapText="1"/>
      <protection hidden="1"/>
    </xf>
    <xf numFmtId="4" fontId="6" fillId="33" borderId="17" xfId="202" applyNumberFormat="1" applyFont="1" applyFill="1" applyBorder="1" applyAlignment="1" applyProtection="1">
      <alignment vertical="top"/>
      <protection hidden="1"/>
    </xf>
    <xf numFmtId="0" fontId="6" fillId="34" borderId="16" xfId="115" applyFont="1" applyFill="1" applyBorder="1" applyAlignment="1" applyProtection="1">
      <alignment vertical="center" wrapText="1"/>
      <protection hidden="1"/>
    </xf>
    <xf numFmtId="170" fontId="7" fillId="34" borderId="13" xfId="0" applyNumberFormat="1" applyFont="1" applyFill="1" applyBorder="1" applyAlignment="1" applyProtection="1">
      <alignment horizontal="right" vertical="center"/>
      <protection hidden="1"/>
    </xf>
    <xf numFmtId="170" fontId="14" fillId="34" borderId="13" xfId="0" applyNumberFormat="1" applyFont="1" applyFill="1" applyBorder="1" applyAlignment="1" applyProtection="1">
      <alignment horizontal="right" vertical="center"/>
      <protection hidden="1"/>
    </xf>
    <xf numFmtId="0" fontId="10" fillId="0" borderId="27" xfId="0" applyFont="1" applyBorder="1" applyAlignment="1" applyProtection="1">
      <alignment/>
      <protection hidden="1"/>
    </xf>
    <xf numFmtId="0" fontId="10" fillId="33" borderId="27" xfId="0" applyFont="1" applyFill="1" applyBorder="1" applyAlignment="1" applyProtection="1">
      <alignment/>
      <protection hidden="1"/>
    </xf>
    <xf numFmtId="0" fontId="10" fillId="35" borderId="11" xfId="0" applyFont="1" applyFill="1" applyBorder="1" applyAlignment="1" applyProtection="1">
      <alignment/>
      <protection hidden="1"/>
    </xf>
    <xf numFmtId="170" fontId="6" fillId="35" borderId="28" xfId="0" applyNumberFormat="1" applyFont="1" applyFill="1" applyBorder="1" applyAlignment="1" applyProtection="1">
      <alignment horizontal="center" vertical="center"/>
      <protection hidden="1"/>
    </xf>
    <xf numFmtId="170" fontId="12" fillId="35" borderId="29" xfId="0" applyNumberFormat="1" applyFont="1" applyFill="1" applyBorder="1" applyAlignment="1" applyProtection="1">
      <alignment horizontal="right" vertical="center"/>
      <protection hidden="1"/>
    </xf>
    <xf numFmtId="0" fontId="0" fillId="0" borderId="0" xfId="0" applyBorder="1" applyAlignment="1" applyProtection="1">
      <alignment wrapText="1"/>
      <protection hidden="1"/>
    </xf>
    <xf numFmtId="40" fontId="4" fillId="0" borderId="18" xfId="171" applyNumberFormat="1" applyFont="1" applyBorder="1" applyAlignment="1" applyProtection="1">
      <alignment horizontal="center" vertical="center"/>
      <protection locked="0"/>
    </xf>
    <xf numFmtId="40" fontId="4" fillId="0" borderId="11" xfId="171" applyNumberFormat="1" applyFont="1" applyBorder="1" applyAlignment="1" applyProtection="1">
      <alignment horizontal="center" vertical="center"/>
      <protection locked="0"/>
    </xf>
    <xf numFmtId="4" fontId="4" fillId="0" borderId="20" xfId="56" applyNumberFormat="1" applyFont="1" applyBorder="1" applyAlignment="1" applyProtection="1">
      <alignment horizontal="center" vertical="center" wrapText="1"/>
      <protection locked="0"/>
    </xf>
    <xf numFmtId="4" fontId="4" fillId="0" borderId="11" xfId="56" applyNumberFormat="1" applyFont="1" applyBorder="1" applyAlignment="1" applyProtection="1">
      <alignment horizontal="center" vertical="center" wrapText="1"/>
      <protection locked="0"/>
    </xf>
    <xf numFmtId="4" fontId="4" fillId="0" borderId="21" xfId="56" applyNumberFormat="1" applyFont="1" applyBorder="1" applyAlignment="1" applyProtection="1">
      <alignment horizontal="center" vertical="center" wrapText="1"/>
      <protection locked="0"/>
    </xf>
    <xf numFmtId="40" fontId="4" fillId="0" borderId="11" xfId="165" applyNumberFormat="1" applyFont="1" applyBorder="1" applyAlignment="1" applyProtection="1">
      <alignment horizontal="center" vertical="center"/>
      <protection locked="0"/>
    </xf>
    <xf numFmtId="40" fontId="4" fillId="0" borderId="21" xfId="208" applyNumberFormat="1" applyFont="1" applyBorder="1" applyAlignment="1" applyProtection="1">
      <alignment horizontal="center" vertical="center"/>
      <protection locked="0"/>
    </xf>
    <xf numFmtId="168" fontId="4" fillId="0" borderId="11" xfId="0" applyNumberFormat="1" applyFont="1" applyBorder="1" applyAlignment="1" applyProtection="1">
      <alignment horizontal="center" vertical="center" wrapText="1"/>
      <protection locked="0"/>
    </xf>
    <xf numFmtId="40" fontId="4" fillId="0" borderId="18" xfId="208" applyNumberFormat="1" applyFont="1" applyBorder="1" applyAlignment="1" applyProtection="1">
      <alignment horizontal="center" vertical="center"/>
      <protection locked="0"/>
    </xf>
    <xf numFmtId="40" fontId="4" fillId="0" borderId="11" xfId="208" applyNumberFormat="1" applyFont="1" applyBorder="1" applyAlignment="1" applyProtection="1">
      <alignment horizontal="center" vertical="center"/>
      <protection locked="0"/>
    </xf>
    <xf numFmtId="4" fontId="4" fillId="0" borderId="11" xfId="0" applyNumberFormat="1" applyFont="1" applyBorder="1" applyAlignment="1" applyProtection="1">
      <alignment horizontal="center" vertical="center" wrapText="1"/>
      <protection locked="0"/>
    </xf>
    <xf numFmtId="4" fontId="4" fillId="0" borderId="20" xfId="0" applyNumberFormat="1" applyFont="1" applyBorder="1" applyAlignment="1" applyProtection="1">
      <alignment horizontal="center" vertical="center" wrapText="1"/>
      <protection locked="0"/>
    </xf>
    <xf numFmtId="4" fontId="4" fillId="0" borderId="18" xfId="56" applyNumberFormat="1" applyFont="1" applyFill="1" applyBorder="1" applyAlignment="1" applyProtection="1">
      <alignment horizontal="center" vertical="center" wrapText="1"/>
      <protection locked="0"/>
    </xf>
    <xf numFmtId="4" fontId="4" fillId="0" borderId="11" xfId="56" applyNumberFormat="1" applyFont="1" applyFill="1" applyBorder="1" applyAlignment="1" applyProtection="1">
      <alignment horizontal="center" vertical="center" wrapText="1"/>
      <protection locked="0"/>
    </xf>
    <xf numFmtId="4" fontId="4" fillId="0" borderId="20" xfId="56" applyNumberFormat="1" applyFont="1" applyFill="1" applyBorder="1" applyAlignment="1" applyProtection="1">
      <alignment horizontal="center" vertical="center" wrapText="1"/>
      <protection locked="0"/>
    </xf>
    <xf numFmtId="40" fontId="4" fillId="0" borderId="18" xfId="164" applyNumberFormat="1" applyFont="1" applyBorder="1" applyAlignment="1" applyProtection="1">
      <alignment horizontal="center" vertical="center"/>
      <protection locked="0"/>
    </xf>
    <xf numFmtId="40" fontId="4" fillId="0" borderId="20" xfId="164" applyNumberFormat="1" applyFont="1" applyBorder="1" applyAlignment="1" applyProtection="1">
      <alignment horizontal="center" vertical="center"/>
      <protection locked="0"/>
    </xf>
    <xf numFmtId="40" fontId="4" fillId="0" borderId="20" xfId="169" applyNumberFormat="1" applyFont="1" applyBorder="1" applyAlignment="1" applyProtection="1">
      <alignment horizontal="center" vertical="center"/>
      <protection locked="0"/>
    </xf>
    <xf numFmtId="40" fontId="4" fillId="0" borderId="11" xfId="169" applyNumberFormat="1" applyFont="1" applyBorder="1" applyAlignment="1" applyProtection="1">
      <alignment horizontal="center" vertical="center"/>
      <protection locked="0"/>
    </xf>
    <xf numFmtId="40" fontId="4" fillId="0" borderId="18" xfId="169" applyNumberFormat="1" applyFont="1" applyBorder="1" applyAlignment="1" applyProtection="1">
      <alignment horizontal="center" vertical="center"/>
      <protection locked="0"/>
    </xf>
    <xf numFmtId="4" fontId="4" fillId="0" borderId="21" xfId="0" applyNumberFormat="1" applyFont="1" applyBorder="1" applyAlignment="1" applyProtection="1">
      <alignment horizontal="center" vertical="center" wrapText="1"/>
      <protection locked="0"/>
    </xf>
    <xf numFmtId="0" fontId="12" fillId="35" borderId="30" xfId="116" applyFont="1" applyFill="1" applyBorder="1" applyAlignment="1" applyProtection="1">
      <alignment horizontal="left" vertical="center"/>
      <protection hidden="1"/>
    </xf>
    <xf numFmtId="0" fontId="6" fillId="35" borderId="31" xfId="116" applyFont="1" applyFill="1" applyBorder="1" applyAlignment="1" applyProtection="1">
      <alignment horizontal="left" vertical="center"/>
      <protection hidden="1"/>
    </xf>
    <xf numFmtId="0" fontId="6" fillId="33" borderId="32" xfId="56" applyFont="1" applyFill="1" applyBorder="1" applyAlignment="1" applyProtection="1">
      <alignment horizontal="center" vertical="center"/>
      <protection hidden="1"/>
    </xf>
    <xf numFmtId="0" fontId="6" fillId="33" borderId="11" xfId="56" applyFont="1" applyFill="1" applyBorder="1" applyAlignment="1" applyProtection="1">
      <alignment horizontal="center" vertical="center"/>
      <protection hidden="1"/>
    </xf>
    <xf numFmtId="0" fontId="11" fillId="33" borderId="23" xfId="122" applyFont="1" applyFill="1" applyBorder="1" applyAlignment="1" applyProtection="1">
      <alignment horizontal="left" vertical="center" wrapText="1"/>
      <protection hidden="1"/>
    </xf>
    <xf numFmtId="0" fontId="11" fillId="33" borderId="16" xfId="122" applyFont="1" applyFill="1" applyBorder="1" applyAlignment="1" applyProtection="1">
      <alignment horizontal="left" vertical="center" wrapText="1"/>
      <protection hidden="1"/>
    </xf>
    <xf numFmtId="0" fontId="11" fillId="33" borderId="33" xfId="122" applyFont="1" applyFill="1" applyBorder="1" applyAlignment="1" applyProtection="1">
      <alignment horizontal="left" vertical="center" wrapText="1"/>
      <protection hidden="1"/>
    </xf>
    <xf numFmtId="0" fontId="7" fillId="36" borderId="23" xfId="0" applyNumberFormat="1" applyFont="1" applyFill="1" applyBorder="1" applyAlignment="1" applyProtection="1">
      <alignment horizontal="left" vertical="center" wrapText="1"/>
      <protection hidden="1"/>
    </xf>
    <xf numFmtId="0" fontId="7" fillId="36" borderId="16" xfId="0" applyNumberFormat="1" applyFont="1" applyFill="1" applyBorder="1" applyAlignment="1" applyProtection="1">
      <alignment horizontal="left" vertical="center" wrapText="1"/>
      <protection hidden="1"/>
    </xf>
    <xf numFmtId="0" fontId="7" fillId="36" borderId="33" xfId="0" applyNumberFormat="1" applyFont="1" applyFill="1" applyBorder="1" applyAlignment="1" applyProtection="1">
      <alignment horizontal="left" vertical="center" wrapText="1"/>
      <protection hidden="1"/>
    </xf>
    <xf numFmtId="0" fontId="11" fillId="33" borderId="23" xfId="122" applyFont="1" applyFill="1" applyBorder="1" applyAlignment="1" applyProtection="1">
      <alignment horizontal="left" vertical="center"/>
      <protection hidden="1"/>
    </xf>
    <xf numFmtId="0" fontId="11" fillId="33" borderId="16" xfId="122" applyFont="1" applyFill="1" applyBorder="1" applyAlignment="1" applyProtection="1">
      <alignment horizontal="left" vertical="center"/>
      <protection hidden="1"/>
    </xf>
    <xf numFmtId="0" fontId="11" fillId="33" borderId="33" xfId="122" applyFont="1" applyFill="1" applyBorder="1" applyAlignment="1" applyProtection="1">
      <alignment horizontal="left" vertical="center"/>
      <protection hidden="1"/>
    </xf>
    <xf numFmtId="0" fontId="7" fillId="0" borderId="23" xfId="0" applyNumberFormat="1" applyFont="1" applyFill="1" applyBorder="1" applyAlignment="1" applyProtection="1">
      <alignment horizontal="left" vertical="center" wrapText="1"/>
      <protection hidden="1"/>
    </xf>
    <xf numFmtId="0" fontId="7" fillId="0" borderId="16" xfId="0" applyNumberFormat="1" applyFont="1" applyFill="1" applyBorder="1" applyAlignment="1" applyProtection="1">
      <alignment horizontal="left" vertical="center" wrapText="1"/>
      <protection hidden="1"/>
    </xf>
    <xf numFmtId="0" fontId="7" fillId="0" borderId="33" xfId="0" applyNumberFormat="1" applyFont="1" applyFill="1" applyBorder="1" applyAlignment="1" applyProtection="1">
      <alignment horizontal="left" vertical="center" wrapText="1"/>
      <protection hidden="1"/>
    </xf>
    <xf numFmtId="0" fontId="9" fillId="0" borderId="0" xfId="56" applyFont="1" applyBorder="1" applyAlignment="1" applyProtection="1">
      <alignment horizontal="center" vertical="center" wrapText="1"/>
      <protection hidden="1"/>
    </xf>
    <xf numFmtId="0" fontId="9" fillId="0" borderId="0" xfId="56" applyFont="1" applyBorder="1" applyAlignment="1" applyProtection="1">
      <alignment horizontal="center" vertical="center"/>
      <protection hidden="1"/>
    </xf>
    <xf numFmtId="0" fontId="6" fillId="33" borderId="34" xfId="56" applyFont="1" applyFill="1" applyBorder="1" applyAlignment="1" applyProtection="1">
      <alignment horizontal="center" vertical="center"/>
      <protection hidden="1"/>
    </xf>
    <xf numFmtId="0" fontId="6" fillId="33" borderId="35" xfId="56" applyFont="1" applyFill="1" applyBorder="1" applyAlignment="1" applyProtection="1">
      <alignment horizontal="center" vertical="center"/>
      <protection hidden="1"/>
    </xf>
    <xf numFmtId="0" fontId="6" fillId="33" borderId="36" xfId="56" applyFont="1" applyFill="1" applyBorder="1" applyAlignment="1" applyProtection="1">
      <alignment horizontal="center" vertical="center"/>
      <protection hidden="1"/>
    </xf>
    <xf numFmtId="0" fontId="6" fillId="33" borderId="37" xfId="56" applyFont="1" applyFill="1" applyBorder="1" applyAlignment="1" applyProtection="1">
      <alignment horizontal="center" vertical="center"/>
      <protection hidden="1"/>
    </xf>
    <xf numFmtId="0" fontId="6" fillId="0" borderId="0" xfId="56" applyFont="1" applyBorder="1" applyAlignment="1" applyProtection="1">
      <alignment horizontal="left" vertical="center" wrapText="1"/>
      <protection hidden="1"/>
    </xf>
    <xf numFmtId="3" fontId="6" fillId="33" borderId="38" xfId="56" applyNumberFormat="1" applyFont="1" applyFill="1" applyBorder="1" applyAlignment="1" applyProtection="1">
      <alignment horizontal="center" vertical="center"/>
      <protection hidden="1"/>
    </xf>
    <xf numFmtId="3" fontId="6" fillId="33" borderId="18" xfId="56" applyNumberFormat="1" applyFont="1" applyFill="1" applyBorder="1" applyAlignment="1" applyProtection="1">
      <alignment horizontal="center" vertical="center"/>
      <protection hidden="1"/>
    </xf>
    <xf numFmtId="0" fontId="6" fillId="0" borderId="0" xfId="56" applyFont="1" applyBorder="1" applyAlignment="1" applyProtection="1">
      <alignment horizontal="left" vertical="center"/>
      <protection hidden="1"/>
    </xf>
    <xf numFmtId="0" fontId="6" fillId="33" borderId="39" xfId="56" applyFont="1" applyFill="1" applyBorder="1" applyAlignment="1" applyProtection="1">
      <alignment horizontal="center" vertical="center"/>
      <protection hidden="1"/>
    </xf>
    <xf numFmtId="0" fontId="6" fillId="33" borderId="27" xfId="56" applyFont="1" applyFill="1" applyBorder="1" applyAlignment="1" applyProtection="1">
      <alignment horizontal="center" vertical="center"/>
      <protection hidden="1"/>
    </xf>
    <xf numFmtId="0" fontId="6" fillId="0" borderId="0" xfId="56" applyFont="1" applyBorder="1" applyAlignment="1" applyProtection="1">
      <alignment horizontal="left" vertical="top" wrapText="1"/>
      <protection hidden="1"/>
    </xf>
    <xf numFmtId="0" fontId="6" fillId="33" borderId="38" xfId="56" applyFont="1" applyFill="1" applyBorder="1" applyAlignment="1" applyProtection="1">
      <alignment horizontal="center" vertical="center"/>
      <protection hidden="1"/>
    </xf>
    <xf numFmtId="0" fontId="6" fillId="33" borderId="18" xfId="56" applyFont="1" applyFill="1" applyBorder="1" applyAlignment="1" applyProtection="1">
      <alignment horizontal="center" vertical="center"/>
      <protection hidden="1"/>
    </xf>
    <xf numFmtId="0" fontId="6" fillId="34" borderId="23" xfId="115" applyFont="1" applyFill="1" applyBorder="1" applyAlignment="1" applyProtection="1">
      <alignment horizontal="left" vertical="center" wrapText="1"/>
      <protection hidden="1"/>
    </xf>
    <xf numFmtId="0" fontId="6" fillId="34" borderId="16" xfId="115" applyFont="1" applyFill="1" applyBorder="1" applyAlignment="1" applyProtection="1">
      <alignment horizontal="left" vertical="center" wrapText="1"/>
      <protection hidden="1"/>
    </xf>
  </cellXfs>
  <cellStyles count="20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Incorreto" xfId="45"/>
    <cellStyle name="Currency" xfId="46"/>
    <cellStyle name="Currency [0]" xfId="47"/>
    <cellStyle name="Neutra" xfId="48"/>
    <cellStyle name="Normal 10" xfId="49"/>
    <cellStyle name="Normal 11" xfId="50"/>
    <cellStyle name="Normal 12" xfId="51"/>
    <cellStyle name="Normal 13" xfId="52"/>
    <cellStyle name="Normal 14" xfId="53"/>
    <cellStyle name="Normal 15" xfId="54"/>
    <cellStyle name="Normal 16" xfId="55"/>
    <cellStyle name="Normal 2" xfId="56"/>
    <cellStyle name="Normal 2 10" xfId="57"/>
    <cellStyle name="Normal 2 10 2" xfId="58"/>
    <cellStyle name="Normal 2 11" xfId="59"/>
    <cellStyle name="Normal 2 11 2" xfId="60"/>
    <cellStyle name="Normal 2 12" xfId="61"/>
    <cellStyle name="Normal 2 12 2" xfId="62"/>
    <cellStyle name="Normal 2 13" xfId="63"/>
    <cellStyle name="Normal 2 13 2" xfId="64"/>
    <cellStyle name="Normal 2 14" xfId="65"/>
    <cellStyle name="Normal 2 14 2" xfId="66"/>
    <cellStyle name="Normal 2 15" xfId="67"/>
    <cellStyle name="Normal 2 15 2" xfId="68"/>
    <cellStyle name="Normal 2 16" xfId="69"/>
    <cellStyle name="Normal 2 16 2" xfId="70"/>
    <cellStyle name="Normal 2 2" xfId="71"/>
    <cellStyle name="Normal 2 2 2" xfId="72"/>
    <cellStyle name="Normal 2 2 2 2" xfId="73"/>
    <cellStyle name="Normal 2 2 3" xfId="74"/>
    <cellStyle name="Normal 2 2 3 2" xfId="75"/>
    <cellStyle name="Normal 2 2 4" xfId="76"/>
    <cellStyle name="Normal 2 3" xfId="77"/>
    <cellStyle name="Normal 2 3 2" xfId="78"/>
    <cellStyle name="Normal 2 3 2 2" xfId="79"/>
    <cellStyle name="Normal 2 3 3" xfId="80"/>
    <cellStyle name="Normal 2 3 3 2" xfId="81"/>
    <cellStyle name="Normal 2 3 4" xfId="82"/>
    <cellStyle name="Normal 2 4" xfId="83"/>
    <cellStyle name="Normal 2 4 2" xfId="84"/>
    <cellStyle name="Normal 2 4 2 2" xfId="85"/>
    <cellStyle name="Normal 2 4 3" xfId="86"/>
    <cellStyle name="Normal 2 4 3 2" xfId="87"/>
    <cellStyle name="Normal 2 4 4" xfId="88"/>
    <cellStyle name="Normal 2 5" xfId="89"/>
    <cellStyle name="Normal 2 5 2" xfId="90"/>
    <cellStyle name="Normal 2 5 2 2" xfId="91"/>
    <cellStyle name="Normal 2 5 3" xfId="92"/>
    <cellStyle name="Normal 2 5 3 2" xfId="93"/>
    <cellStyle name="Normal 2 5 4" xfId="94"/>
    <cellStyle name="Normal 2 6" xfId="95"/>
    <cellStyle name="Normal 2 6 2" xfId="96"/>
    <cellStyle name="Normal 2 6 2 2" xfId="97"/>
    <cellStyle name="Normal 2 6 3" xfId="98"/>
    <cellStyle name="Normal 2 6 3 2" xfId="99"/>
    <cellStyle name="Normal 2 6 4" xfId="100"/>
    <cellStyle name="Normal 2 7" xfId="101"/>
    <cellStyle name="Normal 2 7 2" xfId="102"/>
    <cellStyle name="Normal 2 8" xfId="103"/>
    <cellStyle name="Normal 2 8 2" xfId="104"/>
    <cellStyle name="Normal 2 9" xfId="105"/>
    <cellStyle name="Normal 2 9 2" xfId="106"/>
    <cellStyle name="Normal 20" xfId="107"/>
    <cellStyle name="Normal 21" xfId="108"/>
    <cellStyle name="Normal 22" xfId="109"/>
    <cellStyle name="Normal 22 2" xfId="110"/>
    <cellStyle name="Normal 24" xfId="111"/>
    <cellStyle name="Normal 24 2" xfId="112"/>
    <cellStyle name="Normal 25" xfId="113"/>
    <cellStyle name="Normal 25 2" xfId="114"/>
    <cellStyle name="Normal 27" xfId="115"/>
    <cellStyle name="Normal 27 2" xfId="116"/>
    <cellStyle name="Normal 3" xfId="117"/>
    <cellStyle name="Normal 3 2" xfId="118"/>
    <cellStyle name="Normal 4" xfId="119"/>
    <cellStyle name="Normal 5" xfId="120"/>
    <cellStyle name="Normal 5 2" xfId="121"/>
    <cellStyle name="Normal 5 2 2" xfId="122"/>
    <cellStyle name="Normal 5 3" xfId="123"/>
    <cellStyle name="Normal 5 3 2" xfId="124"/>
    <cellStyle name="Normal 5 4" xfId="125"/>
    <cellStyle name="Normal 7" xfId="126"/>
    <cellStyle name="Nota" xfId="127"/>
    <cellStyle name="planilhas" xfId="128"/>
    <cellStyle name="planilhas 10" xfId="129"/>
    <cellStyle name="planilhas 10 2" xfId="130"/>
    <cellStyle name="planilhas 11" xfId="131"/>
    <cellStyle name="planilhas 11 2" xfId="132"/>
    <cellStyle name="planilhas 12" xfId="133"/>
    <cellStyle name="planilhas 12 2" xfId="134"/>
    <cellStyle name="planilhas 13" xfId="135"/>
    <cellStyle name="planilhas 13 2" xfId="136"/>
    <cellStyle name="planilhas 14" xfId="137"/>
    <cellStyle name="planilhas 14 2" xfId="138"/>
    <cellStyle name="planilhas 15" xfId="139"/>
    <cellStyle name="planilhas 15 2" xfId="140"/>
    <cellStyle name="planilhas 16" xfId="141"/>
    <cellStyle name="planilhas 16 2" xfId="142"/>
    <cellStyle name="planilhas 17" xfId="143"/>
    <cellStyle name="planilhas 17 2" xfId="144"/>
    <cellStyle name="planilhas 2" xfId="145"/>
    <cellStyle name="planilhas 2 2" xfId="146"/>
    <cellStyle name="planilhas 3" xfId="147"/>
    <cellStyle name="planilhas 3 2" xfId="148"/>
    <cellStyle name="planilhas 4" xfId="149"/>
    <cellStyle name="planilhas 4 2" xfId="150"/>
    <cellStyle name="planilhas 5" xfId="151"/>
    <cellStyle name="planilhas 5 2" xfId="152"/>
    <cellStyle name="planilhas 6" xfId="153"/>
    <cellStyle name="planilhas 6 2" xfId="154"/>
    <cellStyle name="planilhas 7" xfId="155"/>
    <cellStyle name="planilhas 7 2" xfId="156"/>
    <cellStyle name="planilhas 8" xfId="157"/>
    <cellStyle name="planilhas 8 2" xfId="158"/>
    <cellStyle name="planilhas 9" xfId="159"/>
    <cellStyle name="planilhas 9 2" xfId="160"/>
    <cellStyle name="Percent" xfId="161"/>
    <cellStyle name="Saída" xfId="162"/>
    <cellStyle name="Comma [0]" xfId="163"/>
    <cellStyle name="Separador de milhares 10" xfId="164"/>
    <cellStyle name="Separador de milhares 11" xfId="165"/>
    <cellStyle name="Separador de milhares 12" xfId="166"/>
    <cellStyle name="Separador de milhares 13" xfId="167"/>
    <cellStyle name="Separador de milhares 14" xfId="168"/>
    <cellStyle name="Separador de milhares 15" xfId="169"/>
    <cellStyle name="Separador de milhares 19" xfId="170"/>
    <cellStyle name="Separador de milhares 2" xfId="171"/>
    <cellStyle name="Separador de milhares 2 2" xfId="172"/>
    <cellStyle name="Separador de milhares 2 2 2" xfId="173"/>
    <cellStyle name="Separador de milhares 2 2 2 2" xfId="174"/>
    <cellStyle name="Separador de milhares 2 2 3" xfId="175"/>
    <cellStyle name="Separador de milhares 2 2 3 2" xfId="176"/>
    <cellStyle name="Separador de milhares 2 2 4" xfId="177"/>
    <cellStyle name="Separador de milhares 2 3" xfId="178"/>
    <cellStyle name="Separador de milhares 2 3 2" xfId="179"/>
    <cellStyle name="Separador de milhares 2 3 2 2" xfId="180"/>
    <cellStyle name="Separador de milhares 2 3 3" xfId="181"/>
    <cellStyle name="Separador de milhares 2 3 3 2" xfId="182"/>
    <cellStyle name="Separador de milhares 2 3 4" xfId="183"/>
    <cellStyle name="Separador de milhares 2 4" xfId="184"/>
    <cellStyle name="Separador de milhares 2 4 2" xfId="185"/>
    <cellStyle name="Separador de milhares 2 4 2 2" xfId="186"/>
    <cellStyle name="Separador de milhares 2 4 3" xfId="187"/>
    <cellStyle name="Separador de milhares 2 4 3 2" xfId="188"/>
    <cellStyle name="Separador de milhares 2 4 4" xfId="189"/>
    <cellStyle name="Separador de milhares 2 5" xfId="190"/>
    <cellStyle name="Separador de milhares 2 5 2" xfId="191"/>
    <cellStyle name="Separador de milhares 2 5 2 2" xfId="192"/>
    <cellStyle name="Separador de milhares 2 5 3" xfId="193"/>
    <cellStyle name="Separador de milhares 2 5 3 2" xfId="194"/>
    <cellStyle name="Separador de milhares 2 5 4" xfId="195"/>
    <cellStyle name="Separador de milhares 2 6" xfId="196"/>
    <cellStyle name="Separador de milhares 2 6 2" xfId="197"/>
    <cellStyle name="Separador de milhares 2 6 2 2" xfId="198"/>
    <cellStyle name="Separador de milhares 2 6 3" xfId="199"/>
    <cellStyle name="Separador de milhares 2 6 3 2" xfId="200"/>
    <cellStyle name="Separador de milhares 2 6 4" xfId="201"/>
    <cellStyle name="Separador de milhares 2 7" xfId="202"/>
    <cellStyle name="Separador de milhares 20" xfId="203"/>
    <cellStyle name="Separador de milhares 24" xfId="204"/>
    <cellStyle name="Separador de milhares 24 2" xfId="205"/>
    <cellStyle name="Separador de milhares 26" xfId="206"/>
    <cellStyle name="Separador de milhares 26 2" xfId="207"/>
    <cellStyle name="Separador de milhares 4" xfId="208"/>
    <cellStyle name="Separador de milhares 6" xfId="209"/>
    <cellStyle name="Separador de milhares 6 2" xfId="210"/>
    <cellStyle name="Separador de milhares 9" xfId="211"/>
    <cellStyle name="Texto de Aviso" xfId="212"/>
    <cellStyle name="Texto Explicativo" xfId="213"/>
    <cellStyle name="Título" xfId="214"/>
    <cellStyle name="Título 1" xfId="215"/>
    <cellStyle name="Título 2" xfId="216"/>
    <cellStyle name="Título 3" xfId="217"/>
    <cellStyle name="Título 4" xfId="218"/>
    <cellStyle name="Total" xfId="219"/>
    <cellStyle name="Comma" xfId="220"/>
    <cellStyle name="Vírgula 2" xfId="2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400</xdr:row>
      <xdr:rowOff>0</xdr:rowOff>
    </xdr:from>
    <xdr:to>
      <xdr:col>2</xdr:col>
      <xdr:colOff>2143125</xdr:colOff>
      <xdr:row>401</xdr:row>
      <xdr:rowOff>38100</xdr:rowOff>
    </xdr:to>
    <xdr:sp fLocksText="0">
      <xdr:nvSpPr>
        <xdr:cNvPr id="1" name="Text Box 1"/>
        <xdr:cNvSpPr txBox="1">
          <a:spLocks noChangeArrowheads="1"/>
        </xdr:cNvSpPr>
      </xdr:nvSpPr>
      <xdr:spPr>
        <a:xfrm>
          <a:off x="3038475" y="9063037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2057400</xdr:colOff>
      <xdr:row>532</xdr:row>
      <xdr:rowOff>0</xdr:rowOff>
    </xdr:from>
    <xdr:to>
      <xdr:col>2</xdr:col>
      <xdr:colOff>2143125</xdr:colOff>
      <xdr:row>533</xdr:row>
      <xdr:rowOff>38100</xdr:rowOff>
    </xdr:to>
    <xdr:sp fLocksText="0">
      <xdr:nvSpPr>
        <xdr:cNvPr id="2" name="Text Box 1"/>
        <xdr:cNvSpPr txBox="1">
          <a:spLocks noChangeArrowheads="1"/>
        </xdr:cNvSpPr>
      </xdr:nvSpPr>
      <xdr:spPr>
        <a:xfrm>
          <a:off x="3038475" y="11657647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17"/>
  <sheetViews>
    <sheetView tabSelected="1" zoomScalePageLayoutView="0" workbookViewId="0" topLeftCell="A1">
      <selection activeCell="A1" sqref="A1:H1"/>
    </sheetView>
  </sheetViews>
  <sheetFormatPr defaultColWidth="9.140625" defaultRowHeight="15"/>
  <cols>
    <col min="1" max="1" width="5.421875" style="2" bestFit="1" customWidth="1"/>
    <col min="2" max="2" width="9.28125" style="2" customWidth="1"/>
    <col min="3" max="3" width="67.8515625" style="2" customWidth="1"/>
    <col min="4" max="4" width="9.00390625" style="2" customWidth="1"/>
    <col min="5" max="5" width="7.57421875" style="2" customWidth="1"/>
    <col min="6" max="6" width="13.421875" style="2" customWidth="1"/>
    <col min="7" max="7" width="14.421875" style="2" customWidth="1"/>
    <col min="8" max="8" width="18.421875" style="2" bestFit="1" customWidth="1"/>
    <col min="9" max="16384" width="9.140625" style="2" customWidth="1"/>
  </cols>
  <sheetData>
    <row r="1" spans="1:8" ht="15">
      <c r="A1" s="302" t="s">
        <v>947</v>
      </c>
      <c r="B1" s="303"/>
      <c r="C1" s="303"/>
      <c r="D1" s="303"/>
      <c r="E1" s="303"/>
      <c r="F1" s="303"/>
      <c r="G1" s="303"/>
      <c r="H1" s="303"/>
    </row>
    <row r="2" spans="1:8" ht="15">
      <c r="A2" s="308" t="s">
        <v>948</v>
      </c>
      <c r="B2" s="308"/>
      <c r="C2" s="308"/>
      <c r="D2" s="308"/>
      <c r="E2" s="308"/>
      <c r="F2" s="308"/>
      <c r="G2" s="308"/>
      <c r="H2" s="308"/>
    </row>
    <row r="3" spans="1:8" ht="15">
      <c r="A3" s="311" t="s">
        <v>756</v>
      </c>
      <c r="B3" s="311"/>
      <c r="C3" s="311"/>
      <c r="D3" s="311"/>
      <c r="E3" s="311"/>
      <c r="F3" s="311"/>
      <c r="G3" s="311"/>
      <c r="H3" s="311"/>
    </row>
    <row r="4" spans="1:8" ht="15">
      <c r="A4" s="311" t="s">
        <v>757</v>
      </c>
      <c r="B4" s="311"/>
      <c r="C4" s="311"/>
      <c r="D4" s="311"/>
      <c r="E4" s="311"/>
      <c r="F4" s="311"/>
      <c r="G4" s="311"/>
      <c r="H4" s="311"/>
    </row>
    <row r="5" spans="1:8" ht="30" customHeight="1">
      <c r="A5" s="314" t="s">
        <v>949</v>
      </c>
      <c r="B5" s="314"/>
      <c r="C5" s="314"/>
      <c r="D5" s="314"/>
      <c r="E5" s="314"/>
      <c r="F5" s="314"/>
      <c r="G5" s="314"/>
      <c r="H5" s="314"/>
    </row>
    <row r="6" spans="1:8" ht="30" customHeight="1">
      <c r="A6" s="314" t="s">
        <v>950</v>
      </c>
      <c r="B6" s="314"/>
      <c r="C6" s="314"/>
      <c r="D6" s="314"/>
      <c r="E6" s="314"/>
      <c r="F6" s="314"/>
      <c r="G6" s="314"/>
      <c r="H6" s="314"/>
    </row>
    <row r="7" spans="1:8" ht="15" customHeight="1" thickBot="1">
      <c r="A7" s="308" t="s">
        <v>951</v>
      </c>
      <c r="B7" s="308"/>
      <c r="C7" s="308"/>
      <c r="D7" s="308"/>
      <c r="E7" s="308"/>
      <c r="F7" s="308"/>
      <c r="G7" s="308"/>
      <c r="H7" s="308"/>
    </row>
    <row r="8" spans="1:8" ht="15">
      <c r="A8" s="312" t="s">
        <v>0</v>
      </c>
      <c r="B8" s="288" t="s">
        <v>1</v>
      </c>
      <c r="C8" s="288"/>
      <c r="D8" s="309" t="s">
        <v>2</v>
      </c>
      <c r="E8" s="315" t="s">
        <v>3</v>
      </c>
      <c r="F8" s="304" t="s">
        <v>4</v>
      </c>
      <c r="G8" s="305"/>
      <c r="H8" s="306" t="s">
        <v>5</v>
      </c>
    </row>
    <row r="9" spans="1:8" ht="15">
      <c r="A9" s="313"/>
      <c r="B9" s="289"/>
      <c r="C9" s="289"/>
      <c r="D9" s="310"/>
      <c r="E9" s="316"/>
      <c r="F9" s="6" t="s">
        <v>6</v>
      </c>
      <c r="G9" s="7" t="s">
        <v>7</v>
      </c>
      <c r="H9" s="307"/>
    </row>
    <row r="10" spans="1:8" ht="15">
      <c r="A10" s="8" t="s">
        <v>971</v>
      </c>
      <c r="B10" s="9" t="s">
        <v>9</v>
      </c>
      <c r="C10" s="10" t="s">
        <v>54</v>
      </c>
      <c r="D10" s="11"/>
      <c r="E10" s="12"/>
      <c r="F10" s="13"/>
      <c r="G10" s="13"/>
      <c r="H10" s="14" t="s">
        <v>8</v>
      </c>
    </row>
    <row r="11" spans="1:8" ht="15">
      <c r="A11" s="15"/>
      <c r="B11" s="16">
        <v>1</v>
      </c>
      <c r="C11" s="17" t="s">
        <v>25</v>
      </c>
      <c r="D11" s="18"/>
      <c r="E11" s="19"/>
      <c r="F11" s="20"/>
      <c r="G11" s="20"/>
      <c r="H11" s="21"/>
    </row>
    <row r="12" spans="1:8" ht="15">
      <c r="A12" s="22"/>
      <c r="B12" s="23" t="s">
        <v>10</v>
      </c>
      <c r="C12" s="24" t="s">
        <v>182</v>
      </c>
      <c r="D12" s="25">
        <v>4</v>
      </c>
      <c r="E12" s="26" t="s">
        <v>23</v>
      </c>
      <c r="F12" s="26" t="s">
        <v>21</v>
      </c>
      <c r="G12" s="265"/>
      <c r="H12" s="27">
        <f>SUM(F12,G12)*D12</f>
        <v>0</v>
      </c>
    </row>
    <row r="13" spans="1:8" ht="15">
      <c r="A13" s="22"/>
      <c r="B13" s="23" t="s">
        <v>24</v>
      </c>
      <c r="C13" s="28" t="s">
        <v>92</v>
      </c>
      <c r="D13" s="29">
        <v>1525</v>
      </c>
      <c r="E13" s="30" t="s">
        <v>11</v>
      </c>
      <c r="F13" s="30" t="s">
        <v>21</v>
      </c>
      <c r="G13" s="266"/>
      <c r="H13" s="27">
        <f aca="true" t="shared" si="0" ref="H13:H18">SUM(F13,G13)*D13</f>
        <v>0</v>
      </c>
    </row>
    <row r="14" spans="1:8" ht="15">
      <c r="A14" s="22"/>
      <c r="B14" s="23" t="s">
        <v>26</v>
      </c>
      <c r="C14" s="28" t="s">
        <v>758</v>
      </c>
      <c r="D14" s="29">
        <v>1525</v>
      </c>
      <c r="E14" s="30" t="s">
        <v>11</v>
      </c>
      <c r="F14" s="30" t="s">
        <v>21</v>
      </c>
      <c r="G14" s="266"/>
      <c r="H14" s="27">
        <f t="shared" si="0"/>
        <v>0</v>
      </c>
    </row>
    <row r="15" spans="1:8" ht="15">
      <c r="A15" s="22"/>
      <c r="B15" s="31" t="s">
        <v>41</v>
      </c>
      <c r="C15" s="32" t="s">
        <v>93</v>
      </c>
      <c r="D15" s="33">
        <v>67.25</v>
      </c>
      <c r="E15" s="34" t="s">
        <v>94</v>
      </c>
      <c r="F15" s="35" t="s">
        <v>21</v>
      </c>
      <c r="G15" s="267"/>
      <c r="H15" s="27">
        <f t="shared" si="0"/>
        <v>0</v>
      </c>
    </row>
    <row r="16" spans="1:8" ht="15">
      <c r="A16" s="22"/>
      <c r="B16" s="31" t="s">
        <v>42</v>
      </c>
      <c r="C16" s="36" t="s">
        <v>917</v>
      </c>
      <c r="D16" s="33">
        <v>1510</v>
      </c>
      <c r="E16" s="34" t="s">
        <v>11</v>
      </c>
      <c r="F16" s="35" t="s">
        <v>21</v>
      </c>
      <c r="G16" s="267"/>
      <c r="H16" s="27">
        <f t="shared" si="0"/>
        <v>0</v>
      </c>
    </row>
    <row r="17" spans="1:8" ht="15">
      <c r="A17" s="22"/>
      <c r="B17" s="31" t="s">
        <v>198</v>
      </c>
      <c r="C17" s="36" t="s">
        <v>95</v>
      </c>
      <c r="D17" s="37">
        <v>33</v>
      </c>
      <c r="E17" s="38" t="s">
        <v>192</v>
      </c>
      <c r="F17" s="39" t="s">
        <v>21</v>
      </c>
      <c r="G17" s="268"/>
      <c r="H17" s="27">
        <f t="shared" si="0"/>
        <v>0</v>
      </c>
    </row>
    <row r="18" spans="1:8" ht="15">
      <c r="A18" s="22"/>
      <c r="B18" s="40" t="s">
        <v>210</v>
      </c>
      <c r="C18" s="41" t="s">
        <v>55</v>
      </c>
      <c r="D18" s="42">
        <v>50</v>
      </c>
      <c r="E18" s="38" t="s">
        <v>192</v>
      </c>
      <c r="F18" s="43" t="s">
        <v>21</v>
      </c>
      <c r="G18" s="269"/>
      <c r="H18" s="27">
        <f t="shared" si="0"/>
        <v>0</v>
      </c>
    </row>
    <row r="19" spans="1:8" ht="15">
      <c r="A19" s="44"/>
      <c r="B19" s="44"/>
      <c r="C19" s="45" t="s">
        <v>746</v>
      </c>
      <c r="D19" s="46"/>
      <c r="E19" s="47"/>
      <c r="F19" s="48"/>
      <c r="G19" s="49">
        <f>SUMPRODUCT(D12:D18,G12:G18)</f>
        <v>0</v>
      </c>
      <c r="H19" s="50">
        <f>SUM(H12:H18)</f>
        <v>0</v>
      </c>
    </row>
    <row r="20" spans="1:8" ht="15">
      <c r="A20" s="15"/>
      <c r="B20" s="51">
        <v>2</v>
      </c>
      <c r="C20" s="52" t="s">
        <v>16</v>
      </c>
      <c r="D20" s="53"/>
      <c r="E20" s="54"/>
      <c r="F20" s="55"/>
      <c r="G20" s="55"/>
      <c r="H20" s="56"/>
    </row>
    <row r="21" spans="1:8" ht="15">
      <c r="A21" s="57"/>
      <c r="B21" s="58" t="s">
        <v>12</v>
      </c>
      <c r="C21" s="59" t="s">
        <v>162</v>
      </c>
      <c r="D21" s="60"/>
      <c r="E21" s="61"/>
      <c r="F21" s="61"/>
      <c r="G21" s="61"/>
      <c r="H21" s="62"/>
    </row>
    <row r="22" spans="1:8" ht="25.5">
      <c r="A22" s="57"/>
      <c r="B22" s="63" t="s">
        <v>60</v>
      </c>
      <c r="C22" s="64" t="s">
        <v>759</v>
      </c>
      <c r="D22" s="65">
        <v>127.74</v>
      </c>
      <c r="E22" s="66" t="s">
        <v>11</v>
      </c>
      <c r="F22" s="270"/>
      <c r="G22" s="270"/>
      <c r="H22" s="67">
        <f>SUM(F22,G22)*D22</f>
        <v>0</v>
      </c>
    </row>
    <row r="23" spans="1:8" ht="25.5">
      <c r="A23" s="57"/>
      <c r="B23" s="63" t="s">
        <v>97</v>
      </c>
      <c r="C23" s="64" t="s">
        <v>96</v>
      </c>
      <c r="D23" s="65">
        <v>220</v>
      </c>
      <c r="E23" s="66" t="s">
        <v>11</v>
      </c>
      <c r="F23" s="270"/>
      <c r="G23" s="270"/>
      <c r="H23" s="67">
        <f aca="true" t="shared" si="1" ref="H23:H28">SUM(F23,G23)*D23</f>
        <v>0</v>
      </c>
    </row>
    <row r="24" spans="1:8" ht="15">
      <c r="A24" s="57"/>
      <c r="B24" s="63" t="s">
        <v>98</v>
      </c>
      <c r="C24" s="64" t="s">
        <v>747</v>
      </c>
      <c r="D24" s="65">
        <v>420</v>
      </c>
      <c r="E24" s="66" t="s">
        <v>11</v>
      </c>
      <c r="F24" s="270"/>
      <c r="G24" s="270"/>
      <c r="H24" s="67">
        <f t="shared" si="1"/>
        <v>0</v>
      </c>
    </row>
    <row r="25" spans="1:8" ht="25.5">
      <c r="A25" s="57"/>
      <c r="B25" s="63" t="s">
        <v>99</v>
      </c>
      <c r="C25" s="64" t="s">
        <v>748</v>
      </c>
      <c r="D25" s="65">
        <v>420</v>
      </c>
      <c r="E25" s="66" t="s">
        <v>11</v>
      </c>
      <c r="F25" s="270"/>
      <c r="G25" s="270"/>
      <c r="H25" s="67">
        <f t="shared" si="1"/>
        <v>0</v>
      </c>
    </row>
    <row r="26" spans="1:8" ht="25.5">
      <c r="A26" s="57"/>
      <c r="B26" s="63" t="s">
        <v>100</v>
      </c>
      <c r="C26" s="64" t="s">
        <v>749</v>
      </c>
      <c r="D26" s="65">
        <v>420</v>
      </c>
      <c r="E26" s="66" t="s">
        <v>11</v>
      </c>
      <c r="F26" s="270"/>
      <c r="G26" s="270"/>
      <c r="H26" s="67">
        <f t="shared" si="1"/>
        <v>0</v>
      </c>
    </row>
    <row r="27" spans="1:8" ht="25.5">
      <c r="A27" s="57"/>
      <c r="B27" s="63" t="s">
        <v>185</v>
      </c>
      <c r="C27" s="68" t="s">
        <v>760</v>
      </c>
      <c r="D27" s="65">
        <v>400</v>
      </c>
      <c r="E27" s="66" t="s">
        <v>11</v>
      </c>
      <c r="F27" s="270"/>
      <c r="G27" s="270"/>
      <c r="H27" s="67">
        <f>SUM(F27,G27)*D27</f>
        <v>0</v>
      </c>
    </row>
    <row r="28" spans="1:8" ht="25.5">
      <c r="A28" s="57"/>
      <c r="B28" s="63" t="s">
        <v>666</v>
      </c>
      <c r="C28" s="68" t="s">
        <v>761</v>
      </c>
      <c r="D28" s="65">
        <v>115</v>
      </c>
      <c r="E28" s="66" t="s">
        <v>11</v>
      </c>
      <c r="F28" s="270"/>
      <c r="G28" s="270"/>
      <c r="H28" s="67">
        <f t="shared" si="1"/>
        <v>0</v>
      </c>
    </row>
    <row r="29" spans="1:8" ht="15">
      <c r="A29" s="57"/>
      <c r="B29" s="69" t="s">
        <v>17</v>
      </c>
      <c r="C29" s="70" t="s">
        <v>163</v>
      </c>
      <c r="D29" s="71"/>
      <c r="E29" s="72"/>
      <c r="F29" s="72"/>
      <c r="G29" s="72"/>
      <c r="H29" s="73"/>
    </row>
    <row r="30" spans="1:8" ht="25.5">
      <c r="A30" s="57"/>
      <c r="B30" s="63" t="s">
        <v>56</v>
      </c>
      <c r="C30" s="68" t="s">
        <v>919</v>
      </c>
      <c r="D30" s="65">
        <v>136.1</v>
      </c>
      <c r="E30" s="66" t="s">
        <v>11</v>
      </c>
      <c r="F30" s="270"/>
      <c r="G30" s="270"/>
      <c r="H30" s="67">
        <f>SUM(F30,G30)*D30</f>
        <v>0</v>
      </c>
    </row>
    <row r="31" spans="1:8" ht="15">
      <c r="A31" s="57"/>
      <c r="B31" s="63" t="s">
        <v>57</v>
      </c>
      <c r="C31" s="68" t="s">
        <v>920</v>
      </c>
      <c r="D31" s="65">
        <v>136.1</v>
      </c>
      <c r="E31" s="66" t="s">
        <v>11</v>
      </c>
      <c r="F31" s="270"/>
      <c r="G31" s="270"/>
      <c r="H31" s="67">
        <f>SUM(F31,G31)*D31</f>
        <v>0</v>
      </c>
    </row>
    <row r="32" spans="1:8" ht="25.5">
      <c r="A32" s="57"/>
      <c r="B32" s="63" t="s">
        <v>58</v>
      </c>
      <c r="C32" s="68" t="s">
        <v>922</v>
      </c>
      <c r="D32" s="74">
        <v>4</v>
      </c>
      <c r="E32" s="38" t="s">
        <v>192</v>
      </c>
      <c r="F32" s="270"/>
      <c r="G32" s="270"/>
      <c r="H32" s="67">
        <f>SUM(F32,G32)*D32</f>
        <v>0</v>
      </c>
    </row>
    <row r="33" spans="1:8" ht="25.5">
      <c r="A33" s="57"/>
      <c r="B33" s="63" t="s">
        <v>59</v>
      </c>
      <c r="C33" s="68" t="s">
        <v>921</v>
      </c>
      <c r="D33" s="74">
        <v>4</v>
      </c>
      <c r="E33" s="38" t="s">
        <v>192</v>
      </c>
      <c r="F33" s="270"/>
      <c r="G33" s="270"/>
      <c r="H33" s="67">
        <f>SUM(F33,G33)*D33</f>
        <v>0</v>
      </c>
    </row>
    <row r="34" spans="1:8" ht="25.5">
      <c r="A34" s="57"/>
      <c r="B34" s="75" t="s">
        <v>906</v>
      </c>
      <c r="C34" s="76" t="s">
        <v>923</v>
      </c>
      <c r="D34" s="77">
        <v>4</v>
      </c>
      <c r="E34" s="78" t="s">
        <v>11</v>
      </c>
      <c r="F34" s="271"/>
      <c r="G34" s="271"/>
      <c r="H34" s="79">
        <f>SUM(F34,G34)*D34</f>
        <v>0</v>
      </c>
    </row>
    <row r="35" spans="1:8" ht="15">
      <c r="A35" s="57"/>
      <c r="B35" s="80" t="s">
        <v>908</v>
      </c>
      <c r="C35" s="81" t="s">
        <v>924</v>
      </c>
      <c r="D35" s="82">
        <v>36.4</v>
      </c>
      <c r="E35" s="83" t="s">
        <v>43</v>
      </c>
      <c r="F35" s="272"/>
      <c r="G35" s="272"/>
      <c r="H35" s="4">
        <f>SUM(F35,G35)*D35</f>
        <v>0</v>
      </c>
    </row>
    <row r="36" spans="1:8" ht="15">
      <c r="A36" s="57"/>
      <c r="B36" s="75" t="s">
        <v>910</v>
      </c>
      <c r="C36" s="84" t="s">
        <v>925</v>
      </c>
      <c r="D36" s="85">
        <v>57.2</v>
      </c>
      <c r="E36" s="86" t="s">
        <v>43</v>
      </c>
      <c r="F36" s="273"/>
      <c r="G36" s="273"/>
      <c r="H36" s="87">
        <f>SUM(F36,G36)*D36</f>
        <v>0</v>
      </c>
    </row>
    <row r="37" spans="1:8" ht="15">
      <c r="A37" s="57"/>
      <c r="B37" s="75" t="s">
        <v>912</v>
      </c>
      <c r="C37" s="84" t="s">
        <v>926</v>
      </c>
      <c r="D37" s="88">
        <v>136.1</v>
      </c>
      <c r="E37" s="89" t="s">
        <v>11</v>
      </c>
      <c r="F37" s="274"/>
      <c r="G37" s="274"/>
      <c r="H37" s="90">
        <f>SUM(F37,G37)*D37</f>
        <v>0</v>
      </c>
    </row>
    <row r="38" spans="1:8" ht="15">
      <c r="A38" s="57"/>
      <c r="B38" s="58" t="s">
        <v>45</v>
      </c>
      <c r="C38" s="91" t="s">
        <v>164</v>
      </c>
      <c r="D38" s="92"/>
      <c r="E38" s="93"/>
      <c r="F38" s="94"/>
      <c r="G38" s="94"/>
      <c r="H38" s="95"/>
    </row>
    <row r="39" spans="1:8" ht="25.5">
      <c r="A39" s="57"/>
      <c r="B39" s="96" t="s">
        <v>46</v>
      </c>
      <c r="C39" s="97" t="s">
        <v>84</v>
      </c>
      <c r="D39" s="98">
        <v>4</v>
      </c>
      <c r="E39" s="38" t="s">
        <v>192</v>
      </c>
      <c r="F39" s="275"/>
      <c r="G39" s="275"/>
      <c r="H39" s="100">
        <f aca="true" t="shared" si="2" ref="H39:H48">SUM(F39:G39)*D39</f>
        <v>0</v>
      </c>
    </row>
    <row r="40" spans="1:8" ht="25.5">
      <c r="A40" s="57"/>
      <c r="B40" s="96" t="s">
        <v>47</v>
      </c>
      <c r="C40" s="97" t="s">
        <v>918</v>
      </c>
      <c r="D40" s="98">
        <v>2</v>
      </c>
      <c r="E40" s="38" t="s">
        <v>192</v>
      </c>
      <c r="F40" s="275"/>
      <c r="G40" s="275"/>
      <c r="H40" s="100">
        <f t="shared" si="2"/>
        <v>0</v>
      </c>
    </row>
    <row r="41" spans="1:8" ht="25.5">
      <c r="A41" s="57"/>
      <c r="B41" s="96" t="s">
        <v>85</v>
      </c>
      <c r="C41" s="97" t="s">
        <v>106</v>
      </c>
      <c r="D41" s="98">
        <v>2</v>
      </c>
      <c r="E41" s="38" t="s">
        <v>192</v>
      </c>
      <c r="F41" s="275"/>
      <c r="G41" s="275"/>
      <c r="H41" s="100">
        <f t="shared" si="2"/>
        <v>0</v>
      </c>
    </row>
    <row r="42" spans="1:8" ht="15">
      <c r="A42" s="57"/>
      <c r="B42" s="96" t="s">
        <v>86</v>
      </c>
      <c r="C42" s="101" t="s">
        <v>762</v>
      </c>
      <c r="D42" s="98">
        <v>8</v>
      </c>
      <c r="E42" s="38" t="s">
        <v>192</v>
      </c>
      <c r="F42" s="275"/>
      <c r="G42" s="275"/>
      <c r="H42" s="100">
        <f t="shared" si="2"/>
        <v>0</v>
      </c>
    </row>
    <row r="43" spans="1:8" ht="25.5">
      <c r="A43" s="57"/>
      <c r="B43" s="96" t="s">
        <v>89</v>
      </c>
      <c r="C43" s="101" t="s">
        <v>88</v>
      </c>
      <c r="D43" s="98">
        <v>1</v>
      </c>
      <c r="E43" s="38" t="s">
        <v>192</v>
      </c>
      <c r="F43" s="275"/>
      <c r="G43" s="275"/>
      <c r="H43" s="100">
        <f t="shared" si="2"/>
        <v>0</v>
      </c>
    </row>
    <row r="44" spans="1:8" ht="25.5">
      <c r="A44" s="57"/>
      <c r="B44" s="96" t="s">
        <v>104</v>
      </c>
      <c r="C44" s="101" t="s">
        <v>184</v>
      </c>
      <c r="D44" s="82">
        <v>221.5</v>
      </c>
      <c r="E44" s="102" t="s">
        <v>11</v>
      </c>
      <c r="F44" s="275"/>
      <c r="G44" s="275"/>
      <c r="H44" s="100">
        <f t="shared" si="2"/>
        <v>0</v>
      </c>
    </row>
    <row r="45" spans="1:8" ht="15">
      <c r="A45" s="57"/>
      <c r="B45" s="96" t="s">
        <v>105</v>
      </c>
      <c r="C45" s="101" t="s">
        <v>822</v>
      </c>
      <c r="D45" s="82">
        <v>314</v>
      </c>
      <c r="E45" s="102" t="s">
        <v>11</v>
      </c>
      <c r="F45" s="275"/>
      <c r="G45" s="275"/>
      <c r="H45" s="100">
        <f t="shared" si="2"/>
        <v>0</v>
      </c>
    </row>
    <row r="46" spans="1:8" ht="15">
      <c r="A46" s="57"/>
      <c r="B46" s="96" t="s">
        <v>169</v>
      </c>
      <c r="C46" s="101" t="s">
        <v>90</v>
      </c>
      <c r="D46" s="82">
        <v>327</v>
      </c>
      <c r="E46" s="102" t="s">
        <v>11</v>
      </c>
      <c r="F46" s="99" t="s">
        <v>21</v>
      </c>
      <c r="G46" s="275"/>
      <c r="H46" s="100">
        <f t="shared" si="2"/>
        <v>0</v>
      </c>
    </row>
    <row r="47" spans="1:8" ht="15">
      <c r="A47" s="57"/>
      <c r="B47" s="96" t="s">
        <v>183</v>
      </c>
      <c r="C47" s="101" t="s">
        <v>763</v>
      </c>
      <c r="D47" s="82">
        <v>24.05</v>
      </c>
      <c r="E47" s="38" t="s">
        <v>192</v>
      </c>
      <c r="F47" s="275"/>
      <c r="G47" s="275"/>
      <c r="H47" s="100">
        <f t="shared" si="2"/>
        <v>0</v>
      </c>
    </row>
    <row r="48" spans="1:8" ht="38.25">
      <c r="A48" s="57"/>
      <c r="B48" s="75" t="s">
        <v>186</v>
      </c>
      <c r="C48" s="101" t="s">
        <v>91</v>
      </c>
      <c r="D48" s="82">
        <v>327</v>
      </c>
      <c r="E48" s="102" t="s">
        <v>11</v>
      </c>
      <c r="F48" s="275"/>
      <c r="G48" s="275"/>
      <c r="H48" s="100">
        <f t="shared" si="2"/>
        <v>0</v>
      </c>
    </row>
    <row r="49" spans="1:8" ht="38.25">
      <c r="A49" s="57"/>
      <c r="B49" s="103" t="s">
        <v>821</v>
      </c>
      <c r="C49" s="104" t="s">
        <v>765</v>
      </c>
      <c r="D49" s="38">
        <v>4</v>
      </c>
      <c r="E49" s="38" t="s">
        <v>192</v>
      </c>
      <c r="F49" s="276"/>
      <c r="G49" s="276"/>
      <c r="H49" s="106">
        <f>SUM(F49:G49)*D49</f>
        <v>0</v>
      </c>
    </row>
    <row r="50" spans="1:8" ht="15">
      <c r="A50" s="107"/>
      <c r="B50" s="107"/>
      <c r="C50" s="45" t="s">
        <v>87</v>
      </c>
      <c r="D50" s="46"/>
      <c r="E50" s="47"/>
      <c r="F50" s="49">
        <f>SUMPRODUCT(D22:D49,F22:F49)</f>
        <v>0</v>
      </c>
      <c r="G50" s="49">
        <f>SUMPRODUCT(D22:D49,G22:G49)</f>
        <v>0</v>
      </c>
      <c r="H50" s="50">
        <f>SUM(H22:H49)</f>
        <v>0</v>
      </c>
    </row>
    <row r="51" spans="1:8" ht="15">
      <c r="A51" s="108"/>
      <c r="B51" s="109">
        <v>3</v>
      </c>
      <c r="C51" s="110" t="s">
        <v>28</v>
      </c>
      <c r="D51" s="111"/>
      <c r="E51" s="112"/>
      <c r="F51" s="112"/>
      <c r="G51" s="112"/>
      <c r="H51" s="113"/>
    </row>
    <row r="52" spans="1:8" ht="25.5">
      <c r="A52" s="57"/>
      <c r="B52" s="23" t="s">
        <v>18</v>
      </c>
      <c r="C52" s="114" t="s">
        <v>944</v>
      </c>
      <c r="D52" s="115">
        <v>50</v>
      </c>
      <c r="E52" s="30" t="s">
        <v>11</v>
      </c>
      <c r="F52" s="266"/>
      <c r="G52" s="266"/>
      <c r="H52" s="116">
        <f>SUM(F52,G52)*D52</f>
        <v>0</v>
      </c>
    </row>
    <row r="53" spans="1:8" ht="25.5">
      <c r="A53" s="57"/>
      <c r="B53" s="23" t="s">
        <v>19</v>
      </c>
      <c r="C53" s="114" t="s">
        <v>945</v>
      </c>
      <c r="D53" s="115">
        <v>50</v>
      </c>
      <c r="E53" s="30" t="s">
        <v>11</v>
      </c>
      <c r="F53" s="266"/>
      <c r="G53" s="266"/>
      <c r="H53" s="116">
        <f>SUM(F53,G53)*D53</f>
        <v>0</v>
      </c>
    </row>
    <row r="54" spans="1:8" ht="25.5">
      <c r="A54" s="57"/>
      <c r="B54" s="23" t="s">
        <v>27</v>
      </c>
      <c r="C54" s="114" t="s">
        <v>946</v>
      </c>
      <c r="D54" s="115">
        <v>50</v>
      </c>
      <c r="E54" s="30" t="s">
        <v>11</v>
      </c>
      <c r="F54" s="266"/>
      <c r="G54" s="266"/>
      <c r="H54" s="116">
        <f>SUM(F54,G54)*D54</f>
        <v>0</v>
      </c>
    </row>
    <row r="55" spans="1:8" ht="25.5">
      <c r="A55" s="57"/>
      <c r="B55" s="23" t="s">
        <v>527</v>
      </c>
      <c r="C55" s="114" t="s">
        <v>764</v>
      </c>
      <c r="D55" s="115">
        <v>391</v>
      </c>
      <c r="E55" s="30" t="s">
        <v>943</v>
      </c>
      <c r="F55" s="266"/>
      <c r="G55" s="266"/>
      <c r="H55" s="116">
        <f>SUM(F55,G55)*D55</f>
        <v>0</v>
      </c>
    </row>
    <row r="56" spans="1:8" ht="25.5">
      <c r="A56" s="57"/>
      <c r="B56" s="23" t="s">
        <v>529</v>
      </c>
      <c r="C56" s="114" t="s">
        <v>766</v>
      </c>
      <c r="D56" s="115">
        <v>211</v>
      </c>
      <c r="E56" s="30" t="s">
        <v>943</v>
      </c>
      <c r="F56" s="266"/>
      <c r="G56" s="266"/>
      <c r="H56" s="116">
        <f>SUM(F56,G56)*D56</f>
        <v>0</v>
      </c>
    </row>
    <row r="57" spans="1:8" ht="38.25">
      <c r="A57" s="57"/>
      <c r="B57" s="23" t="s">
        <v>531</v>
      </c>
      <c r="C57" s="114" t="s">
        <v>767</v>
      </c>
      <c r="D57" s="115">
        <v>1543</v>
      </c>
      <c r="E57" s="30" t="s">
        <v>11</v>
      </c>
      <c r="F57" s="266"/>
      <c r="G57" s="266"/>
      <c r="H57" s="116">
        <f>SUM(F57,G57)*D57</f>
        <v>0</v>
      </c>
    </row>
    <row r="58" spans="1:8" ht="15">
      <c r="A58" s="107"/>
      <c r="B58" s="117"/>
      <c r="C58" s="118" t="s">
        <v>29</v>
      </c>
      <c r="D58" s="119"/>
      <c r="E58" s="120"/>
      <c r="F58" s="121">
        <f>SUMPRODUCT(D52:D57,F52:F57)</f>
        <v>0</v>
      </c>
      <c r="G58" s="121">
        <f>SUMPRODUCT(D52:D57,G52:G57)</f>
        <v>0</v>
      </c>
      <c r="H58" s="122">
        <f>SUM(H52:H57)</f>
        <v>0</v>
      </c>
    </row>
    <row r="59" spans="1:8" ht="15">
      <c r="A59" s="108"/>
      <c r="B59" s="123">
        <v>4</v>
      </c>
      <c r="C59" s="124" t="s">
        <v>101</v>
      </c>
      <c r="D59" s="125"/>
      <c r="E59" s="126"/>
      <c r="F59" s="127"/>
      <c r="G59" s="127"/>
      <c r="H59" s="128"/>
    </row>
    <row r="60" spans="1:8" ht="15">
      <c r="A60" s="57"/>
      <c r="B60" s="129" t="s">
        <v>20</v>
      </c>
      <c r="C60" s="130" t="s">
        <v>143</v>
      </c>
      <c r="D60" s="131"/>
      <c r="E60" s="132"/>
      <c r="F60" s="132"/>
      <c r="G60" s="132"/>
      <c r="H60" s="133"/>
    </row>
    <row r="61" spans="1:8" ht="25.5">
      <c r="A61" s="57"/>
      <c r="B61" s="23" t="s">
        <v>155</v>
      </c>
      <c r="C61" s="114" t="s">
        <v>166</v>
      </c>
      <c r="D61" s="134">
        <v>82</v>
      </c>
      <c r="E61" s="135" t="s">
        <v>11</v>
      </c>
      <c r="F61" s="277"/>
      <c r="G61" s="277"/>
      <c r="H61" s="27">
        <f>SUM(F61,G61)*D61</f>
        <v>0</v>
      </c>
    </row>
    <row r="62" spans="1:8" ht="15">
      <c r="A62" s="57"/>
      <c r="B62" s="23" t="s">
        <v>154</v>
      </c>
      <c r="C62" s="114" t="s">
        <v>755</v>
      </c>
      <c r="D62" s="137">
        <v>180</v>
      </c>
      <c r="E62" s="135" t="s">
        <v>187</v>
      </c>
      <c r="F62" s="277"/>
      <c r="G62" s="136" t="s">
        <v>21</v>
      </c>
      <c r="H62" s="27">
        <f>SUM(F62,G62)*D62</f>
        <v>0</v>
      </c>
    </row>
    <row r="63" spans="1:8" ht="15">
      <c r="A63" s="57"/>
      <c r="B63" s="23" t="s">
        <v>189</v>
      </c>
      <c r="C63" s="114" t="s">
        <v>768</v>
      </c>
      <c r="D63" s="138">
        <v>1510</v>
      </c>
      <c r="E63" s="135" t="s">
        <v>11</v>
      </c>
      <c r="F63" s="277"/>
      <c r="G63" s="277"/>
      <c r="H63" s="27">
        <f>SUM(F63,G63)*D63</f>
        <v>0</v>
      </c>
    </row>
    <row r="64" spans="1:8" ht="15">
      <c r="A64" s="57"/>
      <c r="B64" s="139" t="s">
        <v>145</v>
      </c>
      <c r="C64" s="70" t="s">
        <v>161</v>
      </c>
      <c r="D64" s="140"/>
      <c r="E64" s="141"/>
      <c r="F64" s="142"/>
      <c r="G64" s="142"/>
      <c r="H64" s="143"/>
    </row>
    <row r="65" spans="1:8" ht="25.5">
      <c r="A65" s="57"/>
      <c r="B65" s="144" t="s">
        <v>146</v>
      </c>
      <c r="C65" s="114" t="s">
        <v>487</v>
      </c>
      <c r="D65" s="134">
        <v>1510</v>
      </c>
      <c r="E65" s="135" t="s">
        <v>11</v>
      </c>
      <c r="F65" s="277"/>
      <c r="G65" s="277"/>
      <c r="H65" s="27">
        <f>SUM(F65,G65)*D65</f>
        <v>0</v>
      </c>
    </row>
    <row r="66" spans="1:8" ht="15">
      <c r="A66" s="57"/>
      <c r="B66" s="145" t="s">
        <v>147</v>
      </c>
      <c r="C66" s="114" t="s">
        <v>769</v>
      </c>
      <c r="D66" s="82">
        <v>1510</v>
      </c>
      <c r="E66" s="38" t="s">
        <v>192</v>
      </c>
      <c r="F66" s="278"/>
      <c r="G66" s="278"/>
      <c r="H66" s="116">
        <f>SUM(F66,G66)*D66</f>
        <v>0</v>
      </c>
    </row>
    <row r="67" spans="1:8" ht="15">
      <c r="A67" s="57"/>
      <c r="B67" s="145" t="s">
        <v>148</v>
      </c>
      <c r="C67" s="146" t="s">
        <v>770</v>
      </c>
      <c r="D67" s="82">
        <v>320</v>
      </c>
      <c r="E67" s="34" t="s">
        <v>43</v>
      </c>
      <c r="F67" s="278"/>
      <c r="G67" s="278"/>
      <c r="H67" s="116">
        <f>SUM(F67,G67)*D67</f>
        <v>0</v>
      </c>
    </row>
    <row r="68" spans="1:8" ht="15">
      <c r="A68" s="57"/>
      <c r="B68" s="145" t="s">
        <v>149</v>
      </c>
      <c r="C68" s="146" t="s">
        <v>771</v>
      </c>
      <c r="D68" s="82">
        <v>349.92</v>
      </c>
      <c r="E68" s="34" t="s">
        <v>11</v>
      </c>
      <c r="F68" s="278"/>
      <c r="G68" s="278"/>
      <c r="H68" s="116">
        <f>SUM(F68,G68)*D68</f>
        <v>0</v>
      </c>
    </row>
    <row r="69" spans="1:8" ht="15">
      <c r="A69" s="57"/>
      <c r="B69" s="145" t="s">
        <v>150</v>
      </c>
      <c r="C69" s="146" t="s">
        <v>772</v>
      </c>
      <c r="D69" s="82">
        <v>45.22</v>
      </c>
      <c r="E69" s="34" t="s">
        <v>11</v>
      </c>
      <c r="F69" s="278"/>
      <c r="G69" s="278"/>
      <c r="H69" s="116">
        <f>SUM(F69,G69)*D69</f>
        <v>0</v>
      </c>
    </row>
    <row r="70" spans="1:8" ht="15">
      <c r="A70" s="57"/>
      <c r="B70" s="145" t="s">
        <v>151</v>
      </c>
      <c r="C70" s="146" t="s">
        <v>773</v>
      </c>
      <c r="D70" s="82">
        <v>39.1</v>
      </c>
      <c r="E70" s="34" t="s">
        <v>103</v>
      </c>
      <c r="F70" s="278"/>
      <c r="G70" s="278"/>
      <c r="H70" s="116">
        <f>SUM(F70,G70)*D70</f>
        <v>0</v>
      </c>
    </row>
    <row r="71" spans="1:8" ht="15">
      <c r="A71" s="57"/>
      <c r="B71" s="145" t="s">
        <v>152</v>
      </c>
      <c r="C71" s="146" t="s">
        <v>774</v>
      </c>
      <c r="D71" s="82">
        <v>1103</v>
      </c>
      <c r="E71" s="34" t="s">
        <v>103</v>
      </c>
      <c r="F71" s="278"/>
      <c r="G71" s="278"/>
      <c r="H71" s="116">
        <f>SUM(F71,G71)*D71</f>
        <v>0</v>
      </c>
    </row>
    <row r="72" spans="1:8" ht="15">
      <c r="A72" s="57"/>
      <c r="B72" s="147" t="s">
        <v>153</v>
      </c>
      <c r="C72" s="146" t="s">
        <v>775</v>
      </c>
      <c r="D72" s="38">
        <v>980</v>
      </c>
      <c r="E72" s="148" t="s">
        <v>103</v>
      </c>
      <c r="F72" s="279"/>
      <c r="G72" s="279"/>
      <c r="H72" s="149">
        <f>SUM(F72,G72)*D72</f>
        <v>0</v>
      </c>
    </row>
    <row r="73" spans="1:8" ht="15">
      <c r="A73" s="107"/>
      <c r="B73" s="107"/>
      <c r="C73" s="45" t="s">
        <v>102</v>
      </c>
      <c r="D73" s="46"/>
      <c r="E73" s="47"/>
      <c r="F73" s="49">
        <f>SUMPRODUCT(D61:D72,F61:F72)</f>
        <v>0</v>
      </c>
      <c r="G73" s="49">
        <f>SUMPRODUCT(D61:D72,G61:G72)</f>
        <v>0</v>
      </c>
      <c r="H73" s="50">
        <f>SUM(H61:H72)</f>
        <v>0</v>
      </c>
    </row>
    <row r="74" spans="1:8" ht="15">
      <c r="A74" s="108"/>
      <c r="B74" s="51">
        <v>5</v>
      </c>
      <c r="C74" s="10" t="s">
        <v>14</v>
      </c>
      <c r="D74" s="11"/>
      <c r="E74" s="12"/>
      <c r="F74" s="150"/>
      <c r="G74" s="150"/>
      <c r="H74" s="151"/>
    </row>
    <row r="75" spans="1:8" ht="15">
      <c r="A75" s="57"/>
      <c r="B75" s="129" t="s">
        <v>173</v>
      </c>
      <c r="C75" s="130" t="s">
        <v>165</v>
      </c>
      <c r="D75" s="131"/>
      <c r="E75" s="132"/>
      <c r="F75" s="132"/>
      <c r="G75" s="132"/>
      <c r="H75" s="133"/>
    </row>
    <row r="76" spans="1:8" ht="15">
      <c r="A76" s="57"/>
      <c r="B76" s="83" t="s">
        <v>181</v>
      </c>
      <c r="C76" s="152" t="s">
        <v>79</v>
      </c>
      <c r="D76" s="153">
        <v>520</v>
      </c>
      <c r="E76" s="154" t="s">
        <v>11</v>
      </c>
      <c r="F76" s="154" t="s">
        <v>21</v>
      </c>
      <c r="G76" s="280"/>
      <c r="H76" s="155">
        <f>SUM(F76,G76)*D76</f>
        <v>0</v>
      </c>
    </row>
    <row r="77" spans="1:8" ht="15">
      <c r="A77" s="57"/>
      <c r="B77" s="83" t="s">
        <v>180</v>
      </c>
      <c r="C77" s="152" t="s">
        <v>81</v>
      </c>
      <c r="D77" s="153">
        <v>750</v>
      </c>
      <c r="E77" s="154" t="s">
        <v>11</v>
      </c>
      <c r="F77" s="280"/>
      <c r="G77" s="280"/>
      <c r="H77" s="155">
        <f>SUM(F77,G77)*D77</f>
        <v>0</v>
      </c>
    </row>
    <row r="78" spans="1:8" ht="25.5">
      <c r="A78" s="57"/>
      <c r="B78" s="83" t="s">
        <v>179</v>
      </c>
      <c r="C78" s="152" t="s">
        <v>80</v>
      </c>
      <c r="D78" s="153">
        <v>750</v>
      </c>
      <c r="E78" s="154" t="s">
        <v>11</v>
      </c>
      <c r="F78" s="280"/>
      <c r="G78" s="280"/>
      <c r="H78" s="155">
        <f>SUM(F78,G78)*D78</f>
        <v>0</v>
      </c>
    </row>
    <row r="79" spans="1:8" ht="25.5">
      <c r="A79" s="57"/>
      <c r="B79" s="83" t="s">
        <v>178</v>
      </c>
      <c r="C79" s="156" t="s">
        <v>776</v>
      </c>
      <c r="D79" s="29">
        <v>750</v>
      </c>
      <c r="E79" s="30" t="s">
        <v>11</v>
      </c>
      <c r="F79" s="266"/>
      <c r="G79" s="266"/>
      <c r="H79" s="116">
        <f>SUM(F79,G79)*D79</f>
        <v>0</v>
      </c>
    </row>
    <row r="80" spans="1:8" ht="25.5">
      <c r="A80" s="57"/>
      <c r="B80" s="157" t="s">
        <v>177</v>
      </c>
      <c r="C80" s="158" t="s">
        <v>82</v>
      </c>
      <c r="D80" s="29">
        <v>602</v>
      </c>
      <c r="E80" s="30" t="s">
        <v>11</v>
      </c>
      <c r="F80" s="266"/>
      <c r="G80" s="266"/>
      <c r="H80" s="116">
        <f>SUM(F80,G80)*D80</f>
        <v>0</v>
      </c>
    </row>
    <row r="81" spans="1:8" ht="15">
      <c r="A81" s="57"/>
      <c r="B81" s="157" t="s">
        <v>176</v>
      </c>
      <c r="C81" s="159" t="s">
        <v>777</v>
      </c>
      <c r="D81" s="160">
        <v>602</v>
      </c>
      <c r="E81" s="161" t="s">
        <v>11</v>
      </c>
      <c r="F81" s="281"/>
      <c r="G81" s="281"/>
      <c r="H81" s="162">
        <f>SUM(F81,G81)*D81</f>
        <v>0</v>
      </c>
    </row>
    <row r="82" spans="1:8" ht="15">
      <c r="A82" s="163"/>
      <c r="B82" s="129" t="s">
        <v>174</v>
      </c>
      <c r="C82" s="130" t="s">
        <v>171</v>
      </c>
      <c r="D82" s="131"/>
      <c r="E82" s="132"/>
      <c r="F82" s="132"/>
      <c r="G82" s="132"/>
      <c r="H82" s="133"/>
    </row>
    <row r="83" spans="1:8" ht="51">
      <c r="A83" s="57"/>
      <c r="B83" s="157" t="s">
        <v>175</v>
      </c>
      <c r="C83" s="159" t="s">
        <v>172</v>
      </c>
      <c r="D83" s="164">
        <v>28</v>
      </c>
      <c r="E83" s="38" t="s">
        <v>192</v>
      </c>
      <c r="F83" s="281"/>
      <c r="G83" s="281"/>
      <c r="H83" s="162">
        <f>SUM(F83,G83)*D83</f>
        <v>0</v>
      </c>
    </row>
    <row r="84" spans="1:8" ht="15">
      <c r="A84" s="107"/>
      <c r="B84" s="107"/>
      <c r="C84" s="118" t="s">
        <v>15</v>
      </c>
      <c r="D84" s="119"/>
      <c r="E84" s="120"/>
      <c r="F84" s="121">
        <f>SUMPRODUCT(D76:D83,F76:F83)</f>
        <v>0</v>
      </c>
      <c r="G84" s="121">
        <f>SUMPRODUCT(D76:D83,G76:G83)</f>
        <v>0</v>
      </c>
      <c r="H84" s="122">
        <f>SUM(H76:H83)</f>
        <v>0</v>
      </c>
    </row>
    <row r="85" spans="1:8" ht="15">
      <c r="A85" s="108"/>
      <c r="B85" s="165">
        <v>6</v>
      </c>
      <c r="C85" s="166" t="s">
        <v>73</v>
      </c>
      <c r="D85" s="167"/>
      <c r="E85" s="168"/>
      <c r="F85" s="169"/>
      <c r="G85" s="169"/>
      <c r="H85" s="170"/>
    </row>
    <row r="86" spans="1:8" ht="15">
      <c r="A86" s="57"/>
      <c r="B86" s="171" t="s">
        <v>61</v>
      </c>
      <c r="C86" s="172" t="s">
        <v>927</v>
      </c>
      <c r="D86" s="173"/>
      <c r="E86" s="174"/>
      <c r="F86" s="174"/>
      <c r="G86" s="174"/>
      <c r="H86" s="175"/>
    </row>
    <row r="87" spans="1:8" ht="39" customHeight="1">
      <c r="A87" s="57"/>
      <c r="B87" s="176" t="s">
        <v>62</v>
      </c>
      <c r="C87" s="177" t="s">
        <v>78</v>
      </c>
      <c r="D87" s="178">
        <v>2</v>
      </c>
      <c r="E87" s="38" t="s">
        <v>192</v>
      </c>
      <c r="F87" s="282"/>
      <c r="G87" s="282"/>
      <c r="H87" s="180">
        <f>SUM(F87,G87)*D87</f>
        <v>0</v>
      </c>
    </row>
    <row r="88" spans="1:8" ht="15">
      <c r="A88" s="57"/>
      <c r="B88" s="181" t="s">
        <v>63</v>
      </c>
      <c r="C88" s="172" t="s">
        <v>928</v>
      </c>
      <c r="D88" s="182"/>
      <c r="E88" s="183"/>
      <c r="F88" s="183"/>
      <c r="G88" s="183"/>
      <c r="H88" s="184"/>
    </row>
    <row r="89" spans="1:8" ht="15">
      <c r="A89" s="57"/>
      <c r="B89" s="176" t="s">
        <v>64</v>
      </c>
      <c r="C89" s="185" t="s">
        <v>778</v>
      </c>
      <c r="D89" s="186">
        <v>8</v>
      </c>
      <c r="E89" s="38" t="s">
        <v>192</v>
      </c>
      <c r="F89" s="283"/>
      <c r="G89" s="187" t="s">
        <v>21</v>
      </c>
      <c r="H89" s="188">
        <f>SUM(F89:G89)*D89</f>
        <v>0</v>
      </c>
    </row>
    <row r="90" spans="1:8" ht="25.5">
      <c r="A90" s="57"/>
      <c r="B90" s="176" t="s">
        <v>65</v>
      </c>
      <c r="C90" s="185" t="s">
        <v>779</v>
      </c>
      <c r="D90" s="186">
        <v>4</v>
      </c>
      <c r="E90" s="38" t="s">
        <v>192</v>
      </c>
      <c r="F90" s="283"/>
      <c r="G90" s="187" t="s">
        <v>21</v>
      </c>
      <c r="H90" s="188">
        <f>SUM(F90:G90)*D90</f>
        <v>0</v>
      </c>
    </row>
    <row r="91" spans="1:8" ht="25.5">
      <c r="A91" s="57"/>
      <c r="B91" s="176" t="s">
        <v>66</v>
      </c>
      <c r="C91" s="185" t="s">
        <v>780</v>
      </c>
      <c r="D91" s="186">
        <v>2</v>
      </c>
      <c r="E91" s="38" t="s">
        <v>192</v>
      </c>
      <c r="F91" s="283"/>
      <c r="G91" s="187" t="s">
        <v>21</v>
      </c>
      <c r="H91" s="188">
        <f>SUM(F91:G91)*D91</f>
        <v>0</v>
      </c>
    </row>
    <row r="92" spans="1:8" ht="15">
      <c r="A92" s="57"/>
      <c r="B92" s="181" t="s">
        <v>67</v>
      </c>
      <c r="C92" s="172" t="s">
        <v>76</v>
      </c>
      <c r="D92" s="182"/>
      <c r="E92" s="183"/>
      <c r="F92" s="183"/>
      <c r="G92" s="183"/>
      <c r="H92" s="184"/>
    </row>
    <row r="93" spans="1:8" ht="51">
      <c r="A93" s="57"/>
      <c r="B93" s="176" t="s">
        <v>929</v>
      </c>
      <c r="C93" s="97" t="s">
        <v>752</v>
      </c>
      <c r="D93" s="189">
        <v>1</v>
      </c>
      <c r="E93" s="38" t="s">
        <v>192</v>
      </c>
      <c r="F93" s="282"/>
      <c r="G93" s="282"/>
      <c r="H93" s="180">
        <f>SUM(F93:G93)*D93</f>
        <v>0</v>
      </c>
    </row>
    <row r="94" spans="1:8" ht="25.5">
      <c r="A94" s="57"/>
      <c r="B94" s="176" t="s">
        <v>930</v>
      </c>
      <c r="C94" s="97" t="s">
        <v>781</v>
      </c>
      <c r="D94" s="189">
        <v>2</v>
      </c>
      <c r="E94" s="38" t="s">
        <v>192</v>
      </c>
      <c r="F94" s="282"/>
      <c r="G94" s="179" t="s">
        <v>21</v>
      </c>
      <c r="H94" s="180">
        <f>SUM(F94:G94)*D94</f>
        <v>0</v>
      </c>
    </row>
    <row r="95" spans="1:8" ht="15">
      <c r="A95" s="57"/>
      <c r="B95" s="181" t="s">
        <v>68</v>
      </c>
      <c r="C95" s="172" t="s">
        <v>168</v>
      </c>
      <c r="D95" s="190"/>
      <c r="E95" s="72"/>
      <c r="F95" s="183"/>
      <c r="G95" s="183"/>
      <c r="H95" s="184"/>
    </row>
    <row r="96" spans="1:8" ht="30" customHeight="1">
      <c r="A96" s="57"/>
      <c r="B96" s="176" t="s">
        <v>931</v>
      </c>
      <c r="C96" s="185" t="s">
        <v>782</v>
      </c>
      <c r="D96" s="191">
        <v>1</v>
      </c>
      <c r="E96" s="38" t="s">
        <v>192</v>
      </c>
      <c r="F96" s="284"/>
      <c r="G96" s="284"/>
      <c r="H96" s="193">
        <f>SUM(F96:G96)*D96</f>
        <v>0</v>
      </c>
    </row>
    <row r="97" spans="1:8" ht="30" customHeight="1">
      <c r="A97" s="57"/>
      <c r="B97" s="176" t="s">
        <v>932</v>
      </c>
      <c r="C97" s="185" t="s">
        <v>783</v>
      </c>
      <c r="D97" s="191">
        <v>1</v>
      </c>
      <c r="E97" s="38" t="s">
        <v>192</v>
      </c>
      <c r="F97" s="284"/>
      <c r="G97" s="284"/>
      <c r="H97" s="193">
        <f>SUM(F97:G97)*D97</f>
        <v>0</v>
      </c>
    </row>
    <row r="98" spans="1:8" ht="15">
      <c r="A98" s="57"/>
      <c r="B98" s="181" t="s">
        <v>69</v>
      </c>
      <c r="C98" s="172" t="s">
        <v>170</v>
      </c>
      <c r="D98" s="190"/>
      <c r="E98" s="72"/>
      <c r="F98" s="183"/>
      <c r="G98" s="183"/>
      <c r="H98" s="184"/>
    </row>
    <row r="99" spans="1:8" ht="25.5">
      <c r="A99" s="57"/>
      <c r="B99" s="176" t="s">
        <v>933</v>
      </c>
      <c r="C99" s="185" t="s">
        <v>784</v>
      </c>
      <c r="D99" s="191">
        <v>1</v>
      </c>
      <c r="E99" s="38" t="s">
        <v>192</v>
      </c>
      <c r="F99" s="284"/>
      <c r="G99" s="284"/>
      <c r="H99" s="193">
        <f>SUM(F99:G99)*D99</f>
        <v>0</v>
      </c>
    </row>
    <row r="100" spans="1:8" ht="25.5">
      <c r="A100" s="57"/>
      <c r="B100" s="176" t="s">
        <v>934</v>
      </c>
      <c r="C100" s="185" t="s">
        <v>785</v>
      </c>
      <c r="D100" s="191">
        <v>1</v>
      </c>
      <c r="E100" s="82" t="s">
        <v>192</v>
      </c>
      <c r="F100" s="284"/>
      <c r="G100" s="284"/>
      <c r="H100" s="193">
        <f>SUM(F100:G100)*D100</f>
        <v>0</v>
      </c>
    </row>
    <row r="101" spans="1:8" ht="15">
      <c r="A101" s="57"/>
      <c r="B101" s="181" t="s">
        <v>70</v>
      </c>
      <c r="C101" s="172" t="s">
        <v>156</v>
      </c>
      <c r="D101" s="185"/>
      <c r="E101" s="185"/>
      <c r="F101" s="185"/>
      <c r="G101" s="185"/>
      <c r="H101" s="185"/>
    </row>
    <row r="102" spans="1:8" ht="25.5">
      <c r="A102" s="57"/>
      <c r="B102" s="176" t="s">
        <v>71</v>
      </c>
      <c r="C102" s="185" t="s">
        <v>938</v>
      </c>
      <c r="D102" s="191">
        <v>2</v>
      </c>
      <c r="E102" s="38" t="s">
        <v>192</v>
      </c>
      <c r="F102" s="284"/>
      <c r="G102" s="284"/>
      <c r="H102" s="193">
        <f aca="true" t="shared" si="3" ref="H102:H107">SUM(F102:G102)*D102</f>
        <v>0</v>
      </c>
    </row>
    <row r="103" spans="1:8" ht="25.5">
      <c r="A103" s="57"/>
      <c r="B103" s="176" t="s">
        <v>72</v>
      </c>
      <c r="C103" s="185" t="s">
        <v>786</v>
      </c>
      <c r="D103" s="191">
        <v>1</v>
      </c>
      <c r="E103" s="38" t="s">
        <v>192</v>
      </c>
      <c r="F103" s="284"/>
      <c r="G103" s="284"/>
      <c r="H103" s="193">
        <f t="shared" si="3"/>
        <v>0</v>
      </c>
    </row>
    <row r="104" spans="1:8" ht="30.75" customHeight="1">
      <c r="A104" s="57"/>
      <c r="B104" s="176" t="s">
        <v>935</v>
      </c>
      <c r="C104" s="185" t="s">
        <v>939</v>
      </c>
      <c r="D104" s="191">
        <v>1</v>
      </c>
      <c r="E104" s="82" t="s">
        <v>192</v>
      </c>
      <c r="F104" s="284"/>
      <c r="G104" s="284"/>
      <c r="H104" s="193">
        <f t="shared" si="3"/>
        <v>0</v>
      </c>
    </row>
    <row r="105" spans="1:8" ht="25.5">
      <c r="A105" s="57"/>
      <c r="B105" s="176" t="s">
        <v>936</v>
      </c>
      <c r="C105" s="185" t="s">
        <v>787</v>
      </c>
      <c r="D105" s="194">
        <v>69</v>
      </c>
      <c r="E105" s="86" t="s">
        <v>11</v>
      </c>
      <c r="F105" s="284"/>
      <c r="G105" s="284"/>
      <c r="H105" s="193">
        <f t="shared" si="3"/>
        <v>0</v>
      </c>
    </row>
    <row r="106" spans="1:8" ht="25.5">
      <c r="A106" s="57"/>
      <c r="B106" s="176" t="s">
        <v>940</v>
      </c>
      <c r="C106" s="185" t="s">
        <v>788</v>
      </c>
      <c r="D106" s="194">
        <v>104</v>
      </c>
      <c r="E106" s="86" t="s">
        <v>11</v>
      </c>
      <c r="F106" s="284"/>
      <c r="G106" s="284"/>
      <c r="H106" s="193">
        <f t="shared" si="3"/>
        <v>0</v>
      </c>
    </row>
    <row r="107" spans="1:8" ht="25.5">
      <c r="A107" s="57"/>
      <c r="B107" s="176" t="s">
        <v>941</v>
      </c>
      <c r="C107" s="185" t="s">
        <v>789</v>
      </c>
      <c r="D107" s="191">
        <v>2</v>
      </c>
      <c r="E107" s="82" t="s">
        <v>192</v>
      </c>
      <c r="F107" s="284"/>
      <c r="G107" s="284"/>
      <c r="H107" s="193">
        <f t="shared" si="3"/>
        <v>0</v>
      </c>
    </row>
    <row r="108" spans="1:8" ht="15">
      <c r="A108" s="57"/>
      <c r="B108" s="176" t="s">
        <v>937</v>
      </c>
      <c r="C108" s="185" t="s">
        <v>753</v>
      </c>
      <c r="D108" s="194">
        <v>9.9</v>
      </c>
      <c r="E108" s="86" t="s">
        <v>11</v>
      </c>
      <c r="F108" s="284"/>
      <c r="G108" s="192" t="s">
        <v>21</v>
      </c>
      <c r="H108" s="193">
        <f>SUM(F108:G108)*D108</f>
        <v>0</v>
      </c>
    </row>
    <row r="109" spans="1:8" ht="15">
      <c r="A109" s="57"/>
      <c r="B109" s="181" t="s">
        <v>75</v>
      </c>
      <c r="C109" s="172" t="s">
        <v>83</v>
      </c>
      <c r="D109" s="190"/>
      <c r="E109" s="72"/>
      <c r="F109" s="183"/>
      <c r="G109" s="183"/>
      <c r="H109" s="184"/>
    </row>
    <row r="110" spans="1:8" ht="25.5">
      <c r="A110" s="57"/>
      <c r="B110" s="176" t="s">
        <v>77</v>
      </c>
      <c r="C110" s="185" t="s">
        <v>790</v>
      </c>
      <c r="D110" s="194">
        <v>445.37</v>
      </c>
      <c r="E110" s="86" t="s">
        <v>11</v>
      </c>
      <c r="F110" s="284"/>
      <c r="G110" s="284"/>
      <c r="H110" s="193">
        <f>SUM(F110:G110)*D110</f>
        <v>0</v>
      </c>
    </row>
    <row r="111" spans="1:8" ht="15">
      <c r="A111" s="107"/>
      <c r="B111" s="107"/>
      <c r="C111" s="118" t="s">
        <v>74</v>
      </c>
      <c r="D111" s="119"/>
      <c r="E111" s="120"/>
      <c r="F111" s="121">
        <f>SUMPRODUCT(D87:D110,F87:F110)</f>
        <v>0</v>
      </c>
      <c r="G111" s="121">
        <f>SUMPRODUCT(D87:D110,G87:G110)</f>
        <v>0</v>
      </c>
      <c r="H111" s="122">
        <f>SUM(H86:H110)</f>
        <v>0</v>
      </c>
    </row>
    <row r="112" spans="1:8" ht="15">
      <c r="A112" s="108"/>
      <c r="B112" s="195">
        <v>7</v>
      </c>
      <c r="C112" s="196" t="s">
        <v>108</v>
      </c>
      <c r="D112" s="197"/>
      <c r="E112" s="198"/>
      <c r="F112" s="199"/>
      <c r="G112" s="199"/>
      <c r="H112" s="200"/>
    </row>
    <row r="113" spans="1:8" ht="15">
      <c r="A113" s="57"/>
      <c r="B113" s="201" t="s">
        <v>107</v>
      </c>
      <c r="C113" s="91" t="s">
        <v>119</v>
      </c>
      <c r="D113" s="202"/>
      <c r="E113" s="203"/>
      <c r="F113" s="204"/>
      <c r="G113" s="204"/>
      <c r="H113" s="205"/>
    </row>
    <row r="114" spans="1:8" ht="15">
      <c r="A114" s="57"/>
      <c r="B114" s="206" t="s">
        <v>109</v>
      </c>
      <c r="C114" s="104" t="s">
        <v>791</v>
      </c>
      <c r="D114" s="207">
        <v>15</v>
      </c>
      <c r="E114" s="208" t="s">
        <v>22</v>
      </c>
      <c r="F114" s="276"/>
      <c r="G114" s="276"/>
      <c r="H114" s="106">
        <f>SUM(F114:G114)*D114</f>
        <v>0</v>
      </c>
    </row>
    <row r="115" spans="1:8" ht="15">
      <c r="A115" s="57"/>
      <c r="B115" s="206" t="s">
        <v>110</v>
      </c>
      <c r="C115" s="104" t="s">
        <v>792</v>
      </c>
      <c r="D115" s="207">
        <v>15</v>
      </c>
      <c r="E115" s="208" t="s">
        <v>22</v>
      </c>
      <c r="F115" s="276"/>
      <c r="G115" s="276"/>
      <c r="H115" s="106">
        <f aca="true" t="shared" si="4" ref="H115:H120">SUM(F115:G115)*D115</f>
        <v>0</v>
      </c>
    </row>
    <row r="116" spans="1:8" ht="15">
      <c r="A116" s="57"/>
      <c r="B116" s="206" t="s">
        <v>111</v>
      </c>
      <c r="C116" s="104" t="s">
        <v>793</v>
      </c>
      <c r="D116" s="207">
        <v>15</v>
      </c>
      <c r="E116" s="208" t="s">
        <v>22</v>
      </c>
      <c r="F116" s="276"/>
      <c r="G116" s="276"/>
      <c r="H116" s="106">
        <f t="shared" si="4"/>
        <v>0</v>
      </c>
    </row>
    <row r="117" spans="1:8" ht="15">
      <c r="A117" s="57"/>
      <c r="B117" s="206" t="s">
        <v>112</v>
      </c>
      <c r="C117" s="104" t="s">
        <v>794</v>
      </c>
      <c r="D117" s="207">
        <v>2</v>
      </c>
      <c r="E117" s="208" t="s">
        <v>22</v>
      </c>
      <c r="F117" s="276"/>
      <c r="G117" s="276"/>
      <c r="H117" s="106">
        <f t="shared" si="4"/>
        <v>0</v>
      </c>
    </row>
    <row r="118" spans="1:8" ht="15">
      <c r="A118" s="57"/>
      <c r="B118" s="206" t="s">
        <v>113</v>
      </c>
      <c r="C118" s="104" t="s">
        <v>795</v>
      </c>
      <c r="D118" s="207">
        <v>2</v>
      </c>
      <c r="E118" s="208" t="s">
        <v>22</v>
      </c>
      <c r="F118" s="276"/>
      <c r="G118" s="276"/>
      <c r="H118" s="106">
        <f t="shared" si="4"/>
        <v>0</v>
      </c>
    </row>
    <row r="119" spans="1:8" ht="15">
      <c r="A119" s="57"/>
      <c r="B119" s="206" t="s">
        <v>114</v>
      </c>
      <c r="C119" s="104" t="s">
        <v>796</v>
      </c>
      <c r="D119" s="207">
        <v>12</v>
      </c>
      <c r="E119" s="208" t="s">
        <v>22</v>
      </c>
      <c r="F119" s="276"/>
      <c r="G119" s="276"/>
      <c r="H119" s="106">
        <f t="shared" si="4"/>
        <v>0</v>
      </c>
    </row>
    <row r="120" spans="1:8" ht="15">
      <c r="A120" s="57"/>
      <c r="B120" s="206" t="s">
        <v>115</v>
      </c>
      <c r="C120" s="104" t="s">
        <v>797</v>
      </c>
      <c r="D120" s="207">
        <v>14</v>
      </c>
      <c r="E120" s="208" t="s">
        <v>22</v>
      </c>
      <c r="F120" s="276"/>
      <c r="G120" s="276"/>
      <c r="H120" s="106">
        <f t="shared" si="4"/>
        <v>0</v>
      </c>
    </row>
    <row r="121" spans="1:8" ht="15">
      <c r="A121" s="57"/>
      <c r="B121" s="206" t="s">
        <v>120</v>
      </c>
      <c r="C121" s="104" t="s">
        <v>798</v>
      </c>
      <c r="D121" s="207">
        <v>5</v>
      </c>
      <c r="E121" s="208" t="s">
        <v>22</v>
      </c>
      <c r="F121" s="276"/>
      <c r="G121" s="276"/>
      <c r="H121" s="106">
        <f>SUM(F121:G121)*D121</f>
        <v>0</v>
      </c>
    </row>
    <row r="122" spans="1:8" ht="15">
      <c r="A122" s="57"/>
      <c r="B122" s="206" t="s">
        <v>121</v>
      </c>
      <c r="C122" s="104" t="s">
        <v>799</v>
      </c>
      <c r="D122" s="207">
        <v>5</v>
      </c>
      <c r="E122" s="208" t="s">
        <v>13</v>
      </c>
      <c r="F122" s="276"/>
      <c r="G122" s="276"/>
      <c r="H122" s="106">
        <f>SUM(F122:G122)*D122</f>
        <v>0</v>
      </c>
    </row>
    <row r="123" spans="1:8" ht="15">
      <c r="A123" s="57"/>
      <c r="B123" s="206" t="s">
        <v>122</v>
      </c>
      <c r="C123" s="104" t="s">
        <v>800</v>
      </c>
      <c r="D123" s="207">
        <v>5</v>
      </c>
      <c r="E123" s="208" t="s">
        <v>22</v>
      </c>
      <c r="F123" s="276"/>
      <c r="G123" s="276"/>
      <c r="H123" s="106">
        <f aca="true" t="shared" si="5" ref="H123:H138">SUM(F123:G123)*D123</f>
        <v>0</v>
      </c>
    </row>
    <row r="124" spans="1:8" ht="15">
      <c r="A124" s="57"/>
      <c r="B124" s="206" t="s">
        <v>123</v>
      </c>
      <c r="C124" s="104" t="s">
        <v>801</v>
      </c>
      <c r="D124" s="207">
        <v>17</v>
      </c>
      <c r="E124" s="208" t="s">
        <v>22</v>
      </c>
      <c r="F124" s="276"/>
      <c r="G124" s="276"/>
      <c r="H124" s="106">
        <f t="shared" si="5"/>
        <v>0</v>
      </c>
    </row>
    <row r="125" spans="1:8" ht="15">
      <c r="A125" s="57"/>
      <c r="B125" s="206" t="s">
        <v>124</v>
      </c>
      <c r="C125" s="104" t="s">
        <v>802</v>
      </c>
      <c r="D125" s="207">
        <v>2</v>
      </c>
      <c r="E125" s="208" t="s">
        <v>22</v>
      </c>
      <c r="F125" s="276"/>
      <c r="G125" s="276"/>
      <c r="H125" s="106">
        <f t="shared" si="5"/>
        <v>0</v>
      </c>
    </row>
    <row r="126" spans="1:8" ht="15">
      <c r="A126" s="57"/>
      <c r="B126" s="206" t="s">
        <v>125</v>
      </c>
      <c r="C126" s="104" t="s">
        <v>803</v>
      </c>
      <c r="D126" s="207">
        <v>2</v>
      </c>
      <c r="E126" s="208" t="s">
        <v>22</v>
      </c>
      <c r="F126" s="276"/>
      <c r="G126" s="276"/>
      <c r="H126" s="106">
        <f t="shared" si="5"/>
        <v>0</v>
      </c>
    </row>
    <row r="127" spans="1:8" ht="15">
      <c r="A127" s="57"/>
      <c r="B127" s="206" t="s">
        <v>126</v>
      </c>
      <c r="C127" s="104" t="s">
        <v>804</v>
      </c>
      <c r="D127" s="207">
        <v>2</v>
      </c>
      <c r="E127" s="208" t="s">
        <v>22</v>
      </c>
      <c r="F127" s="276"/>
      <c r="G127" s="276"/>
      <c r="H127" s="106">
        <f t="shared" si="5"/>
        <v>0</v>
      </c>
    </row>
    <row r="128" spans="1:8" ht="15">
      <c r="A128" s="57"/>
      <c r="B128" s="206" t="s">
        <v>127</v>
      </c>
      <c r="C128" s="104" t="s">
        <v>805</v>
      </c>
      <c r="D128" s="207">
        <v>2</v>
      </c>
      <c r="E128" s="208" t="s">
        <v>22</v>
      </c>
      <c r="F128" s="276"/>
      <c r="G128" s="276"/>
      <c r="H128" s="106">
        <f t="shared" si="5"/>
        <v>0</v>
      </c>
    </row>
    <row r="129" spans="1:8" ht="15">
      <c r="A129" s="57"/>
      <c r="B129" s="206" t="s">
        <v>128</v>
      </c>
      <c r="C129" s="104" t="s">
        <v>806</v>
      </c>
      <c r="D129" s="207">
        <v>19</v>
      </c>
      <c r="E129" s="208" t="s">
        <v>22</v>
      </c>
      <c r="F129" s="276"/>
      <c r="G129" s="276"/>
      <c r="H129" s="106">
        <f t="shared" si="5"/>
        <v>0</v>
      </c>
    </row>
    <row r="130" spans="1:8" ht="15">
      <c r="A130" s="57"/>
      <c r="B130" s="206" t="s">
        <v>129</v>
      </c>
      <c r="C130" s="104" t="s">
        <v>807</v>
      </c>
      <c r="D130" s="207">
        <v>17</v>
      </c>
      <c r="E130" s="208" t="s">
        <v>22</v>
      </c>
      <c r="F130" s="276"/>
      <c r="G130" s="276"/>
      <c r="H130" s="106">
        <f t="shared" si="5"/>
        <v>0</v>
      </c>
    </row>
    <row r="131" spans="1:8" ht="15">
      <c r="A131" s="57"/>
      <c r="B131" s="206" t="s">
        <v>130</v>
      </c>
      <c r="C131" s="104" t="s">
        <v>809</v>
      </c>
      <c r="D131" s="207">
        <v>4</v>
      </c>
      <c r="E131" s="208" t="s">
        <v>22</v>
      </c>
      <c r="F131" s="276"/>
      <c r="G131" s="276"/>
      <c r="H131" s="106">
        <f t="shared" si="5"/>
        <v>0</v>
      </c>
    </row>
    <row r="132" spans="1:8" ht="15">
      <c r="A132" s="57"/>
      <c r="B132" s="206" t="s">
        <v>131</v>
      </c>
      <c r="C132" s="104" t="s">
        <v>808</v>
      </c>
      <c r="D132" s="207">
        <v>2</v>
      </c>
      <c r="E132" s="208" t="s">
        <v>22</v>
      </c>
      <c r="F132" s="276"/>
      <c r="G132" s="276"/>
      <c r="H132" s="106">
        <f t="shared" si="5"/>
        <v>0</v>
      </c>
    </row>
    <row r="133" spans="1:8" ht="15">
      <c r="A133" s="57"/>
      <c r="B133" s="206" t="s">
        <v>132</v>
      </c>
      <c r="C133" s="104" t="s">
        <v>810</v>
      </c>
      <c r="D133" s="207">
        <v>4</v>
      </c>
      <c r="E133" s="208" t="s">
        <v>22</v>
      </c>
      <c r="F133" s="276"/>
      <c r="G133" s="276"/>
      <c r="H133" s="106">
        <f t="shared" si="5"/>
        <v>0</v>
      </c>
    </row>
    <row r="134" spans="1:8" ht="15">
      <c r="A134" s="57"/>
      <c r="B134" s="206" t="s">
        <v>133</v>
      </c>
      <c r="C134" s="104" t="s">
        <v>811</v>
      </c>
      <c r="D134" s="207">
        <v>2</v>
      </c>
      <c r="E134" s="208" t="s">
        <v>22</v>
      </c>
      <c r="F134" s="276"/>
      <c r="G134" s="276"/>
      <c r="H134" s="106">
        <f t="shared" si="5"/>
        <v>0</v>
      </c>
    </row>
    <row r="135" spans="1:8" ht="15">
      <c r="A135" s="57"/>
      <c r="B135" s="206" t="s">
        <v>134</v>
      </c>
      <c r="C135" s="104" t="s">
        <v>812</v>
      </c>
      <c r="D135" s="207">
        <v>12</v>
      </c>
      <c r="E135" s="208" t="s">
        <v>22</v>
      </c>
      <c r="F135" s="276"/>
      <c r="G135" s="276"/>
      <c r="H135" s="106">
        <f t="shared" si="5"/>
        <v>0</v>
      </c>
    </row>
    <row r="136" spans="1:8" ht="15">
      <c r="A136" s="57"/>
      <c r="B136" s="206" t="s">
        <v>135</v>
      </c>
      <c r="C136" s="104" t="s">
        <v>813</v>
      </c>
      <c r="D136" s="207">
        <v>34</v>
      </c>
      <c r="E136" s="208" t="s">
        <v>22</v>
      </c>
      <c r="F136" s="276"/>
      <c r="G136" s="276"/>
      <c r="H136" s="106">
        <f t="shared" si="5"/>
        <v>0</v>
      </c>
    </row>
    <row r="137" spans="1:8" ht="15">
      <c r="A137" s="57"/>
      <c r="B137" s="206" t="s">
        <v>136</v>
      </c>
      <c r="C137" s="104" t="s">
        <v>814</v>
      </c>
      <c r="D137" s="207">
        <v>14</v>
      </c>
      <c r="E137" s="208" t="s">
        <v>22</v>
      </c>
      <c r="F137" s="276"/>
      <c r="G137" s="276"/>
      <c r="H137" s="106">
        <f t="shared" si="5"/>
        <v>0</v>
      </c>
    </row>
    <row r="138" spans="1:8" ht="15">
      <c r="A138" s="57"/>
      <c r="B138" s="206" t="s">
        <v>137</v>
      </c>
      <c r="C138" s="104" t="s">
        <v>815</v>
      </c>
      <c r="D138" s="207">
        <v>2</v>
      </c>
      <c r="E138" s="208" t="s">
        <v>22</v>
      </c>
      <c r="F138" s="276"/>
      <c r="G138" s="276"/>
      <c r="H138" s="106">
        <f t="shared" si="5"/>
        <v>0</v>
      </c>
    </row>
    <row r="139" spans="1:8" ht="15">
      <c r="A139" s="57"/>
      <c r="B139" s="201" t="s">
        <v>116</v>
      </c>
      <c r="C139" s="91" t="s">
        <v>138</v>
      </c>
      <c r="D139" s="202"/>
      <c r="E139" s="203"/>
      <c r="F139" s="204"/>
      <c r="G139" s="204"/>
      <c r="H139" s="205"/>
    </row>
    <row r="140" spans="1:8" ht="38.25">
      <c r="A140" s="57"/>
      <c r="B140" s="206" t="s">
        <v>139</v>
      </c>
      <c r="C140" s="104" t="s">
        <v>188</v>
      </c>
      <c r="D140" s="38">
        <v>72</v>
      </c>
      <c r="E140" s="208" t="s">
        <v>11</v>
      </c>
      <c r="F140" s="276"/>
      <c r="G140" s="276"/>
      <c r="H140" s="106">
        <f>SUM(F140:G140)*D140</f>
        <v>0</v>
      </c>
    </row>
    <row r="141" spans="1:8" ht="15">
      <c r="A141" s="57"/>
      <c r="B141" s="201" t="s">
        <v>117</v>
      </c>
      <c r="C141" s="91" t="s">
        <v>140</v>
      </c>
      <c r="D141" s="202"/>
      <c r="E141" s="203"/>
      <c r="F141" s="204"/>
      <c r="G141" s="204"/>
      <c r="H141" s="205"/>
    </row>
    <row r="142" spans="1:8" ht="63.75">
      <c r="A142" s="57"/>
      <c r="B142" s="206" t="s">
        <v>142</v>
      </c>
      <c r="C142" s="104" t="s">
        <v>816</v>
      </c>
      <c r="D142" s="207">
        <v>13</v>
      </c>
      <c r="E142" s="38" t="s">
        <v>192</v>
      </c>
      <c r="F142" s="276"/>
      <c r="G142" s="276"/>
      <c r="H142" s="106">
        <f aca="true" t="shared" si="6" ref="H142:H151">SUM(F142:G142)*D142</f>
        <v>0</v>
      </c>
    </row>
    <row r="143" spans="1:8" ht="63.75">
      <c r="A143" s="57"/>
      <c r="B143" s="206" t="s">
        <v>754</v>
      </c>
      <c r="C143" s="104" t="s">
        <v>817</v>
      </c>
      <c r="D143" s="207">
        <v>2</v>
      </c>
      <c r="E143" s="38" t="s">
        <v>192</v>
      </c>
      <c r="F143" s="276"/>
      <c r="G143" s="276"/>
      <c r="H143" s="106">
        <f>SUM(F143:G143)*D143</f>
        <v>0</v>
      </c>
    </row>
    <row r="144" spans="1:8" ht="15">
      <c r="A144" s="57"/>
      <c r="B144" s="201" t="s">
        <v>118</v>
      </c>
      <c r="C144" s="91" t="s">
        <v>156</v>
      </c>
      <c r="D144" s="202"/>
      <c r="E144" s="203"/>
      <c r="F144" s="204"/>
      <c r="G144" s="204"/>
      <c r="H144" s="205"/>
    </row>
    <row r="145" spans="1:8" ht="25.5">
      <c r="A145" s="57"/>
      <c r="B145" s="206" t="s">
        <v>144</v>
      </c>
      <c r="C145" s="104" t="s">
        <v>750</v>
      </c>
      <c r="D145" s="38">
        <v>4.5</v>
      </c>
      <c r="E145" s="208" t="s">
        <v>11</v>
      </c>
      <c r="F145" s="276"/>
      <c r="G145" s="276"/>
      <c r="H145" s="106">
        <f t="shared" si="6"/>
        <v>0</v>
      </c>
    </row>
    <row r="146" spans="1:8" ht="25.5">
      <c r="A146" s="57"/>
      <c r="B146" s="206" t="s">
        <v>157</v>
      </c>
      <c r="C146" s="104" t="s">
        <v>751</v>
      </c>
      <c r="D146" s="38">
        <v>3.3</v>
      </c>
      <c r="E146" s="208" t="s">
        <v>11</v>
      </c>
      <c r="F146" s="276"/>
      <c r="G146" s="276"/>
      <c r="H146" s="106">
        <f t="shared" si="6"/>
        <v>0</v>
      </c>
    </row>
    <row r="147" spans="1:8" ht="15">
      <c r="A147" s="57"/>
      <c r="B147" s="206" t="s">
        <v>158</v>
      </c>
      <c r="C147" s="104" t="s">
        <v>818</v>
      </c>
      <c r="D147" s="207">
        <v>17</v>
      </c>
      <c r="E147" s="38" t="s">
        <v>192</v>
      </c>
      <c r="F147" s="276"/>
      <c r="G147" s="105" t="s">
        <v>21</v>
      </c>
      <c r="H147" s="106">
        <f t="shared" si="6"/>
        <v>0</v>
      </c>
    </row>
    <row r="148" spans="1:8" ht="15">
      <c r="A148" s="57"/>
      <c r="B148" s="206" t="s">
        <v>159</v>
      </c>
      <c r="C148" s="104" t="s">
        <v>819</v>
      </c>
      <c r="D148" s="207">
        <v>4</v>
      </c>
      <c r="E148" s="38" t="s">
        <v>192</v>
      </c>
      <c r="F148" s="276"/>
      <c r="G148" s="105" t="s">
        <v>21</v>
      </c>
      <c r="H148" s="106">
        <f t="shared" si="6"/>
        <v>0</v>
      </c>
    </row>
    <row r="149" spans="1:8" ht="15">
      <c r="A149" s="57"/>
      <c r="B149" s="206" t="s">
        <v>160</v>
      </c>
      <c r="C149" s="104" t="s">
        <v>820</v>
      </c>
      <c r="D149" s="207">
        <v>17</v>
      </c>
      <c r="E149" s="38" t="s">
        <v>192</v>
      </c>
      <c r="F149" s="276"/>
      <c r="G149" s="276"/>
      <c r="H149" s="106">
        <f t="shared" si="6"/>
        <v>0</v>
      </c>
    </row>
    <row r="150" spans="1:8" ht="15">
      <c r="A150" s="57"/>
      <c r="B150" s="206" t="s">
        <v>667</v>
      </c>
      <c r="C150" s="104" t="s">
        <v>668</v>
      </c>
      <c r="D150" s="207">
        <v>8</v>
      </c>
      <c r="E150" s="38" t="s">
        <v>192</v>
      </c>
      <c r="F150" s="276"/>
      <c r="G150" s="276"/>
      <c r="H150" s="106">
        <f t="shared" si="6"/>
        <v>0</v>
      </c>
    </row>
    <row r="151" spans="1:8" ht="15">
      <c r="A151" s="57"/>
      <c r="B151" s="206" t="s">
        <v>942</v>
      </c>
      <c r="C151" s="104" t="s">
        <v>669</v>
      </c>
      <c r="D151" s="207">
        <v>17</v>
      </c>
      <c r="E151" s="38" t="s">
        <v>192</v>
      </c>
      <c r="F151" s="276"/>
      <c r="G151" s="276"/>
      <c r="H151" s="106">
        <f t="shared" si="6"/>
        <v>0</v>
      </c>
    </row>
    <row r="152" spans="1:8" ht="15">
      <c r="A152" s="107"/>
      <c r="B152" s="107"/>
      <c r="C152" s="209" t="s">
        <v>141</v>
      </c>
      <c r="D152" s="210"/>
      <c r="E152" s="211"/>
      <c r="F152" s="212">
        <f>SUMPRODUCT(D114:D151,F114:F151)</f>
        <v>0</v>
      </c>
      <c r="G152" s="212">
        <f>SUMPRODUCT(D114:D151,G114:G151)</f>
        <v>0</v>
      </c>
      <c r="H152" s="213">
        <f>SUM(H114:H151)</f>
        <v>0</v>
      </c>
    </row>
    <row r="153" spans="1:8" ht="15">
      <c r="A153" s="108"/>
      <c r="B153" s="165" t="s">
        <v>31</v>
      </c>
      <c r="C153" s="196" t="s">
        <v>30</v>
      </c>
      <c r="D153" s="197"/>
      <c r="E153" s="198"/>
      <c r="F153" s="199"/>
      <c r="G153" s="199"/>
      <c r="H153" s="200"/>
    </row>
    <row r="154" spans="1:8" ht="25.5">
      <c r="A154" s="57"/>
      <c r="B154" s="214" t="s">
        <v>32</v>
      </c>
      <c r="C154" s="215" t="s">
        <v>972</v>
      </c>
      <c r="D154" s="115">
        <v>15.59</v>
      </c>
      <c r="E154" s="216" t="s">
        <v>11</v>
      </c>
      <c r="F154" s="5"/>
      <c r="G154" s="5"/>
      <c r="H154" s="217">
        <f>SUM(F154,G154)*D154</f>
        <v>0</v>
      </c>
    </row>
    <row r="155" spans="1:8" ht="15">
      <c r="A155" s="107"/>
      <c r="B155" s="218"/>
      <c r="C155" s="219" t="s">
        <v>39</v>
      </c>
      <c r="D155" s="220"/>
      <c r="E155" s="221"/>
      <c r="F155" s="222">
        <f>F154*D154</f>
        <v>0</v>
      </c>
      <c r="G155" s="222">
        <f>G154*D154</f>
        <v>0</v>
      </c>
      <c r="H155" s="223">
        <f>SUM(H154:H154)</f>
        <v>0</v>
      </c>
    </row>
    <row r="156" spans="1:8" ht="15">
      <c r="A156" s="108"/>
      <c r="B156" s="9" t="s">
        <v>50</v>
      </c>
      <c r="C156" s="10" t="s">
        <v>40</v>
      </c>
      <c r="D156" s="11"/>
      <c r="E156" s="12"/>
      <c r="F156" s="13"/>
      <c r="G156" s="13"/>
      <c r="H156" s="224"/>
    </row>
    <row r="157" spans="1:8" ht="25.5">
      <c r="A157" s="57"/>
      <c r="B157" s="201">
        <v>1</v>
      </c>
      <c r="C157" s="91" t="s">
        <v>190</v>
      </c>
      <c r="D157" s="202"/>
      <c r="E157" s="203"/>
      <c r="F157" s="204"/>
      <c r="G157" s="204"/>
      <c r="H157" s="205"/>
    </row>
    <row r="158" spans="1:8" ht="38.25">
      <c r="A158" s="57"/>
      <c r="B158" s="206" t="s">
        <v>10</v>
      </c>
      <c r="C158" s="104" t="s">
        <v>191</v>
      </c>
      <c r="D158" s="207">
        <v>1</v>
      </c>
      <c r="E158" s="38" t="s">
        <v>192</v>
      </c>
      <c r="F158" s="276"/>
      <c r="G158" s="276"/>
      <c r="H158" s="106">
        <f aca="true" t="shared" si="7" ref="H158:H218">SUM(F158,G158)*D158</f>
        <v>0</v>
      </c>
    </row>
    <row r="159" spans="1:8" ht="38.25">
      <c r="A159" s="57"/>
      <c r="B159" s="206" t="s">
        <v>24</v>
      </c>
      <c r="C159" s="104" t="s">
        <v>193</v>
      </c>
      <c r="D159" s="207">
        <v>1</v>
      </c>
      <c r="E159" s="38" t="s">
        <v>192</v>
      </c>
      <c r="F159" s="276"/>
      <c r="G159" s="276"/>
      <c r="H159" s="106">
        <f t="shared" si="7"/>
        <v>0</v>
      </c>
    </row>
    <row r="160" spans="1:8" ht="38.25">
      <c r="A160" s="57"/>
      <c r="B160" s="206" t="s">
        <v>26</v>
      </c>
      <c r="C160" s="104" t="s">
        <v>194</v>
      </c>
      <c r="D160" s="207">
        <v>2</v>
      </c>
      <c r="E160" s="38" t="s">
        <v>192</v>
      </c>
      <c r="F160" s="276"/>
      <c r="G160" s="276"/>
      <c r="H160" s="106">
        <f t="shared" si="7"/>
        <v>0</v>
      </c>
    </row>
    <row r="161" spans="1:8" ht="38.25">
      <c r="A161" s="57"/>
      <c r="B161" s="206" t="s">
        <v>41</v>
      </c>
      <c r="C161" s="104" t="s">
        <v>195</v>
      </c>
      <c r="D161" s="207">
        <v>2</v>
      </c>
      <c r="E161" s="38" t="s">
        <v>192</v>
      </c>
      <c r="F161" s="276"/>
      <c r="G161" s="276"/>
      <c r="H161" s="106">
        <f t="shared" si="7"/>
        <v>0</v>
      </c>
    </row>
    <row r="162" spans="1:8" ht="15">
      <c r="A162" s="57"/>
      <c r="B162" s="206" t="s">
        <v>42</v>
      </c>
      <c r="C162" s="104" t="s">
        <v>199</v>
      </c>
      <c r="D162" s="207"/>
      <c r="E162" s="38" t="s">
        <v>8</v>
      </c>
      <c r="F162" s="105"/>
      <c r="G162" s="105"/>
      <c r="H162" s="106"/>
    </row>
    <row r="163" spans="1:8" ht="15">
      <c r="A163" s="57"/>
      <c r="B163" s="206" t="s">
        <v>196</v>
      </c>
      <c r="C163" s="104" t="s">
        <v>201</v>
      </c>
      <c r="D163" s="207">
        <v>1</v>
      </c>
      <c r="E163" s="38" t="s">
        <v>192</v>
      </c>
      <c r="F163" s="276"/>
      <c r="G163" s="276"/>
      <c r="H163" s="106">
        <f t="shared" si="7"/>
        <v>0</v>
      </c>
    </row>
    <row r="164" spans="1:8" ht="15">
      <c r="A164" s="57"/>
      <c r="B164" s="206" t="s">
        <v>197</v>
      </c>
      <c r="C164" s="104" t="s">
        <v>203</v>
      </c>
      <c r="D164" s="207">
        <v>1</v>
      </c>
      <c r="E164" s="38" t="s">
        <v>192</v>
      </c>
      <c r="F164" s="276"/>
      <c r="G164" s="276"/>
      <c r="H164" s="106">
        <f t="shared" si="7"/>
        <v>0</v>
      </c>
    </row>
    <row r="165" spans="1:8" ht="15">
      <c r="A165" s="57"/>
      <c r="B165" s="206" t="s">
        <v>671</v>
      </c>
      <c r="C165" s="104" t="s">
        <v>204</v>
      </c>
      <c r="D165" s="207">
        <v>1</v>
      </c>
      <c r="E165" s="38" t="s">
        <v>192</v>
      </c>
      <c r="F165" s="276"/>
      <c r="G165" s="276"/>
      <c r="H165" s="106">
        <f t="shared" si="7"/>
        <v>0</v>
      </c>
    </row>
    <row r="166" spans="1:8" ht="15">
      <c r="A166" s="57"/>
      <c r="B166" s="206" t="s">
        <v>672</v>
      </c>
      <c r="C166" s="104" t="s">
        <v>205</v>
      </c>
      <c r="D166" s="207">
        <v>9</v>
      </c>
      <c r="E166" s="38" t="s">
        <v>192</v>
      </c>
      <c r="F166" s="276"/>
      <c r="G166" s="276"/>
      <c r="H166" s="106">
        <f t="shared" si="7"/>
        <v>0</v>
      </c>
    </row>
    <row r="167" spans="1:8" ht="15">
      <c r="A167" s="57"/>
      <c r="B167" s="206" t="s">
        <v>673</v>
      </c>
      <c r="C167" s="104" t="s">
        <v>206</v>
      </c>
      <c r="D167" s="207">
        <v>7</v>
      </c>
      <c r="E167" s="38" t="s">
        <v>192</v>
      </c>
      <c r="F167" s="276"/>
      <c r="G167" s="276"/>
      <c r="H167" s="106">
        <f t="shared" si="7"/>
        <v>0</v>
      </c>
    </row>
    <row r="168" spans="1:8" ht="15">
      <c r="A168" s="57"/>
      <c r="B168" s="206" t="s">
        <v>674</v>
      </c>
      <c r="C168" s="104" t="s">
        <v>207</v>
      </c>
      <c r="D168" s="207">
        <v>1</v>
      </c>
      <c r="E168" s="38" t="s">
        <v>192</v>
      </c>
      <c r="F168" s="276"/>
      <c r="G168" s="276"/>
      <c r="H168" s="106">
        <f t="shared" si="7"/>
        <v>0</v>
      </c>
    </row>
    <row r="169" spans="1:8" ht="15">
      <c r="A169" s="57"/>
      <c r="B169" s="206" t="s">
        <v>675</v>
      </c>
      <c r="C169" s="104" t="s">
        <v>208</v>
      </c>
      <c r="D169" s="207">
        <v>4</v>
      </c>
      <c r="E169" s="38" t="s">
        <v>192</v>
      </c>
      <c r="F169" s="276"/>
      <c r="G169" s="276"/>
      <c r="H169" s="106">
        <f t="shared" si="7"/>
        <v>0</v>
      </c>
    </row>
    <row r="170" spans="1:8" ht="15">
      <c r="A170" s="57"/>
      <c r="B170" s="206" t="s">
        <v>676</v>
      </c>
      <c r="C170" s="104" t="s">
        <v>209</v>
      </c>
      <c r="D170" s="207">
        <v>4</v>
      </c>
      <c r="E170" s="38" t="s">
        <v>192</v>
      </c>
      <c r="F170" s="276"/>
      <c r="G170" s="276"/>
      <c r="H170" s="106">
        <f t="shared" si="7"/>
        <v>0</v>
      </c>
    </row>
    <row r="171" spans="1:8" ht="15">
      <c r="A171" s="57"/>
      <c r="B171" s="206" t="s">
        <v>198</v>
      </c>
      <c r="C171" s="104" t="s">
        <v>211</v>
      </c>
      <c r="D171" s="38"/>
      <c r="E171" s="38" t="s">
        <v>8</v>
      </c>
      <c r="F171" s="105"/>
      <c r="G171" s="105"/>
      <c r="H171" s="106"/>
    </row>
    <row r="172" spans="1:8" ht="15">
      <c r="A172" s="57"/>
      <c r="B172" s="206" t="s">
        <v>200</v>
      </c>
      <c r="C172" s="104" t="s">
        <v>213</v>
      </c>
      <c r="D172" s="207">
        <v>19</v>
      </c>
      <c r="E172" s="38" t="s">
        <v>192</v>
      </c>
      <c r="F172" s="276"/>
      <c r="G172" s="276"/>
      <c r="H172" s="106">
        <f t="shared" si="7"/>
        <v>0</v>
      </c>
    </row>
    <row r="173" spans="1:8" ht="15">
      <c r="A173" s="57"/>
      <c r="B173" s="206" t="s">
        <v>202</v>
      </c>
      <c r="C173" s="104" t="s">
        <v>215</v>
      </c>
      <c r="D173" s="207">
        <v>4</v>
      </c>
      <c r="E173" s="38" t="s">
        <v>192</v>
      </c>
      <c r="F173" s="276"/>
      <c r="G173" s="276"/>
      <c r="H173" s="106">
        <f t="shared" si="7"/>
        <v>0</v>
      </c>
    </row>
    <row r="174" spans="1:8" ht="15">
      <c r="A174" s="57"/>
      <c r="B174" s="206" t="s">
        <v>210</v>
      </c>
      <c r="C174" s="104" t="s">
        <v>217</v>
      </c>
      <c r="D174" s="207"/>
      <c r="E174" s="38" t="s">
        <v>8</v>
      </c>
      <c r="F174" s="105"/>
      <c r="G174" s="105"/>
      <c r="H174" s="106"/>
    </row>
    <row r="175" spans="1:8" ht="15">
      <c r="A175" s="57"/>
      <c r="B175" s="206" t="s">
        <v>212</v>
      </c>
      <c r="C175" s="104" t="s">
        <v>219</v>
      </c>
      <c r="D175" s="207">
        <v>12</v>
      </c>
      <c r="E175" s="38" t="s">
        <v>192</v>
      </c>
      <c r="F175" s="276"/>
      <c r="G175" s="276"/>
      <c r="H175" s="106">
        <f t="shared" si="7"/>
        <v>0</v>
      </c>
    </row>
    <row r="176" spans="1:8" ht="15">
      <c r="A176" s="57"/>
      <c r="B176" s="206" t="s">
        <v>214</v>
      </c>
      <c r="C176" s="104" t="s">
        <v>220</v>
      </c>
      <c r="D176" s="207">
        <v>45</v>
      </c>
      <c r="E176" s="38" t="s">
        <v>192</v>
      </c>
      <c r="F176" s="276"/>
      <c r="G176" s="276"/>
      <c r="H176" s="106">
        <f t="shared" si="7"/>
        <v>0</v>
      </c>
    </row>
    <row r="177" spans="1:8" ht="15">
      <c r="A177" s="57"/>
      <c r="B177" s="206" t="s">
        <v>677</v>
      </c>
      <c r="C177" s="104" t="s">
        <v>221</v>
      </c>
      <c r="D177" s="207">
        <v>5</v>
      </c>
      <c r="E177" s="38" t="s">
        <v>192</v>
      </c>
      <c r="F177" s="276"/>
      <c r="G177" s="276"/>
      <c r="H177" s="106">
        <f t="shared" si="7"/>
        <v>0</v>
      </c>
    </row>
    <row r="178" spans="1:8" ht="15">
      <c r="A178" s="57"/>
      <c r="B178" s="206" t="s">
        <v>216</v>
      </c>
      <c r="C178" s="104" t="s">
        <v>223</v>
      </c>
      <c r="D178" s="207">
        <v>36</v>
      </c>
      <c r="E178" s="38" t="s">
        <v>192</v>
      </c>
      <c r="F178" s="276"/>
      <c r="G178" s="276"/>
      <c r="H178" s="106">
        <f t="shared" si="7"/>
        <v>0</v>
      </c>
    </row>
    <row r="179" spans="1:8" ht="15">
      <c r="A179" s="57"/>
      <c r="B179" s="206" t="s">
        <v>222</v>
      </c>
      <c r="C179" s="104" t="s">
        <v>225</v>
      </c>
      <c r="D179" s="38">
        <v>100</v>
      </c>
      <c r="E179" s="38" t="s">
        <v>43</v>
      </c>
      <c r="F179" s="276"/>
      <c r="G179" s="276"/>
      <c r="H179" s="106">
        <f t="shared" si="7"/>
        <v>0</v>
      </c>
    </row>
    <row r="180" spans="1:8" ht="15">
      <c r="A180" s="57"/>
      <c r="B180" s="206" t="s">
        <v>224</v>
      </c>
      <c r="C180" s="104" t="s">
        <v>227</v>
      </c>
      <c r="D180" s="38">
        <v>65</v>
      </c>
      <c r="E180" s="38" t="s">
        <v>43</v>
      </c>
      <c r="F180" s="276"/>
      <c r="G180" s="276"/>
      <c r="H180" s="106">
        <f t="shared" si="7"/>
        <v>0</v>
      </c>
    </row>
    <row r="181" spans="1:8" ht="15">
      <c r="A181" s="57"/>
      <c r="B181" s="206" t="s">
        <v>226</v>
      </c>
      <c r="C181" s="104" t="s">
        <v>229</v>
      </c>
      <c r="D181" s="38">
        <v>290</v>
      </c>
      <c r="E181" s="38" t="s">
        <v>43</v>
      </c>
      <c r="F181" s="276"/>
      <c r="G181" s="276"/>
      <c r="H181" s="106">
        <f t="shared" si="7"/>
        <v>0</v>
      </c>
    </row>
    <row r="182" spans="1:8" ht="15">
      <c r="A182" s="57"/>
      <c r="B182" s="206" t="s">
        <v>228</v>
      </c>
      <c r="C182" s="104" t="s">
        <v>231</v>
      </c>
      <c r="D182" s="38">
        <v>200</v>
      </c>
      <c r="E182" s="38" t="s">
        <v>43</v>
      </c>
      <c r="F182" s="276"/>
      <c r="G182" s="276"/>
      <c r="H182" s="106">
        <f t="shared" si="7"/>
        <v>0</v>
      </c>
    </row>
    <row r="183" spans="1:8" ht="15">
      <c r="A183" s="57"/>
      <c r="B183" s="206" t="s">
        <v>230</v>
      </c>
      <c r="C183" s="104" t="s">
        <v>233</v>
      </c>
      <c r="D183" s="38">
        <v>160</v>
      </c>
      <c r="E183" s="38" t="s">
        <v>43</v>
      </c>
      <c r="F183" s="276"/>
      <c r="G183" s="276"/>
      <c r="H183" s="106">
        <f t="shared" si="7"/>
        <v>0</v>
      </c>
    </row>
    <row r="184" spans="1:8" ht="15">
      <c r="A184" s="57"/>
      <c r="B184" s="206" t="s">
        <v>232</v>
      </c>
      <c r="C184" s="104" t="s">
        <v>235</v>
      </c>
      <c r="D184" s="38">
        <v>480</v>
      </c>
      <c r="E184" s="38" t="s">
        <v>43</v>
      </c>
      <c r="F184" s="276"/>
      <c r="G184" s="276"/>
      <c r="H184" s="106">
        <f t="shared" si="7"/>
        <v>0</v>
      </c>
    </row>
    <row r="185" spans="1:8" ht="15">
      <c r="A185" s="57"/>
      <c r="B185" s="206" t="s">
        <v>234</v>
      </c>
      <c r="C185" s="104" t="s">
        <v>237</v>
      </c>
      <c r="D185" s="38">
        <v>1200</v>
      </c>
      <c r="E185" s="38" t="s">
        <v>43</v>
      </c>
      <c r="F185" s="276"/>
      <c r="G185" s="276"/>
      <c r="H185" s="106">
        <f t="shared" si="7"/>
        <v>0</v>
      </c>
    </row>
    <row r="186" spans="1:8" ht="15">
      <c r="A186" s="57"/>
      <c r="B186" s="206" t="s">
        <v>236</v>
      </c>
      <c r="C186" s="104" t="s">
        <v>239</v>
      </c>
      <c r="D186" s="38">
        <v>3200</v>
      </c>
      <c r="E186" s="38" t="s">
        <v>43</v>
      </c>
      <c r="F186" s="276"/>
      <c r="G186" s="276"/>
      <c r="H186" s="106">
        <f t="shared" si="7"/>
        <v>0</v>
      </c>
    </row>
    <row r="187" spans="1:8" ht="15">
      <c r="A187" s="57"/>
      <c r="B187" s="206" t="s">
        <v>238</v>
      </c>
      <c r="C187" s="104" t="s">
        <v>241</v>
      </c>
      <c r="D187" s="207">
        <v>2</v>
      </c>
      <c r="E187" s="38" t="s">
        <v>192</v>
      </c>
      <c r="F187" s="276"/>
      <c r="G187" s="276"/>
      <c r="H187" s="106">
        <f t="shared" si="7"/>
        <v>0</v>
      </c>
    </row>
    <row r="188" spans="1:8" ht="15">
      <c r="A188" s="57"/>
      <c r="B188" s="201">
        <v>2</v>
      </c>
      <c r="C188" s="91" t="s">
        <v>242</v>
      </c>
      <c r="D188" s="202"/>
      <c r="E188" s="203"/>
      <c r="F188" s="204"/>
      <c r="G188" s="204"/>
      <c r="H188" s="205"/>
    </row>
    <row r="189" spans="1:8" ht="38.25">
      <c r="A189" s="57"/>
      <c r="B189" s="206" t="s">
        <v>12</v>
      </c>
      <c r="C189" s="104" t="s">
        <v>243</v>
      </c>
      <c r="D189" s="207">
        <v>309</v>
      </c>
      <c r="E189" s="38" t="s">
        <v>192</v>
      </c>
      <c r="F189" s="276"/>
      <c r="G189" s="276"/>
      <c r="H189" s="106">
        <f t="shared" si="7"/>
        <v>0</v>
      </c>
    </row>
    <row r="190" spans="1:8" ht="25.5">
      <c r="A190" s="57"/>
      <c r="B190" s="206" t="s">
        <v>17</v>
      </c>
      <c r="C190" s="104" t="s">
        <v>678</v>
      </c>
      <c r="D190" s="207">
        <v>10</v>
      </c>
      <c r="E190" s="38" t="s">
        <v>192</v>
      </c>
      <c r="F190" s="276"/>
      <c r="G190" s="276"/>
      <c r="H190" s="106">
        <f t="shared" si="7"/>
        <v>0</v>
      </c>
    </row>
    <row r="191" spans="1:8" ht="25.5">
      <c r="A191" s="57"/>
      <c r="B191" s="206" t="s">
        <v>45</v>
      </c>
      <c r="C191" s="104" t="s">
        <v>679</v>
      </c>
      <c r="D191" s="207">
        <v>60</v>
      </c>
      <c r="E191" s="38" t="s">
        <v>192</v>
      </c>
      <c r="F191" s="276"/>
      <c r="G191" s="276"/>
      <c r="H191" s="106">
        <f t="shared" si="7"/>
        <v>0</v>
      </c>
    </row>
    <row r="192" spans="1:8" ht="15">
      <c r="A192" s="57"/>
      <c r="B192" s="206" t="s">
        <v>244</v>
      </c>
      <c r="C192" s="104" t="s">
        <v>245</v>
      </c>
      <c r="D192" s="207">
        <v>28</v>
      </c>
      <c r="E192" s="38" t="s">
        <v>192</v>
      </c>
      <c r="F192" s="276"/>
      <c r="G192" s="276"/>
      <c r="H192" s="106">
        <f t="shared" si="7"/>
        <v>0</v>
      </c>
    </row>
    <row r="193" spans="1:8" ht="38.25">
      <c r="A193" s="57"/>
      <c r="B193" s="206" t="s">
        <v>246</v>
      </c>
      <c r="C193" s="104" t="s">
        <v>247</v>
      </c>
      <c r="D193" s="207">
        <v>4</v>
      </c>
      <c r="E193" s="38" t="s">
        <v>192</v>
      </c>
      <c r="F193" s="276"/>
      <c r="G193" s="276"/>
      <c r="H193" s="106">
        <f t="shared" si="7"/>
        <v>0</v>
      </c>
    </row>
    <row r="194" spans="1:8" ht="15">
      <c r="A194" s="57"/>
      <c r="B194" s="206" t="s">
        <v>248</v>
      </c>
      <c r="C194" s="104" t="s">
        <v>249</v>
      </c>
      <c r="D194" s="207">
        <v>7</v>
      </c>
      <c r="E194" s="38" t="s">
        <v>192</v>
      </c>
      <c r="F194" s="276"/>
      <c r="G194" s="276"/>
      <c r="H194" s="106">
        <f t="shared" si="7"/>
        <v>0</v>
      </c>
    </row>
    <row r="195" spans="1:8" ht="15">
      <c r="A195" s="57"/>
      <c r="B195" s="206" t="s">
        <v>250</v>
      </c>
      <c r="C195" s="104" t="s">
        <v>251</v>
      </c>
      <c r="D195" s="207">
        <v>14</v>
      </c>
      <c r="E195" s="38" t="s">
        <v>192</v>
      </c>
      <c r="F195" s="276"/>
      <c r="G195" s="276"/>
      <c r="H195" s="106">
        <f t="shared" si="7"/>
        <v>0</v>
      </c>
    </row>
    <row r="196" spans="1:8" ht="15">
      <c r="A196" s="57"/>
      <c r="B196" s="206" t="s">
        <v>252</v>
      </c>
      <c r="C196" s="104" t="s">
        <v>253</v>
      </c>
      <c r="D196" s="207">
        <v>7</v>
      </c>
      <c r="E196" s="38" t="s">
        <v>192</v>
      </c>
      <c r="F196" s="276"/>
      <c r="G196" s="276"/>
      <c r="H196" s="106">
        <f t="shared" si="7"/>
        <v>0</v>
      </c>
    </row>
    <row r="197" spans="1:8" ht="15">
      <c r="A197" s="57"/>
      <c r="B197" s="206" t="s">
        <v>254</v>
      </c>
      <c r="C197" s="104" t="s">
        <v>255</v>
      </c>
      <c r="D197" s="38"/>
      <c r="E197" s="38"/>
      <c r="F197" s="105"/>
      <c r="G197" s="105"/>
      <c r="H197" s="106"/>
    </row>
    <row r="198" spans="1:8" ht="15">
      <c r="A198" s="57"/>
      <c r="B198" s="206" t="s">
        <v>256</v>
      </c>
      <c r="C198" s="104" t="s">
        <v>257</v>
      </c>
      <c r="D198" s="38">
        <v>5500</v>
      </c>
      <c r="E198" s="38" t="s">
        <v>43</v>
      </c>
      <c r="F198" s="276"/>
      <c r="G198" s="276"/>
      <c r="H198" s="106">
        <f t="shared" si="7"/>
        <v>0</v>
      </c>
    </row>
    <row r="199" spans="1:8" ht="15">
      <c r="A199" s="57"/>
      <c r="B199" s="206" t="s">
        <v>258</v>
      </c>
      <c r="C199" s="104" t="s">
        <v>259</v>
      </c>
      <c r="D199" s="38">
        <v>800</v>
      </c>
      <c r="E199" s="38" t="s">
        <v>43</v>
      </c>
      <c r="F199" s="276"/>
      <c r="G199" s="276"/>
      <c r="H199" s="106">
        <f t="shared" si="7"/>
        <v>0</v>
      </c>
    </row>
    <row r="200" spans="1:8" ht="15">
      <c r="A200" s="57"/>
      <c r="B200" s="206" t="s">
        <v>260</v>
      </c>
      <c r="C200" s="104" t="s">
        <v>261</v>
      </c>
      <c r="D200" s="38"/>
      <c r="E200" s="38"/>
      <c r="F200" s="105"/>
      <c r="G200" s="105"/>
      <c r="H200" s="106"/>
    </row>
    <row r="201" spans="1:8" ht="15">
      <c r="A201" s="57"/>
      <c r="B201" s="206" t="s">
        <v>262</v>
      </c>
      <c r="C201" s="104" t="s">
        <v>263</v>
      </c>
      <c r="D201" s="207">
        <v>27</v>
      </c>
      <c r="E201" s="38" t="s">
        <v>192</v>
      </c>
      <c r="F201" s="276"/>
      <c r="G201" s="276"/>
      <c r="H201" s="106">
        <f t="shared" si="7"/>
        <v>0</v>
      </c>
    </row>
    <row r="202" spans="1:8" ht="15">
      <c r="A202" s="57"/>
      <c r="B202" s="206" t="s">
        <v>264</v>
      </c>
      <c r="C202" s="104" t="s">
        <v>265</v>
      </c>
      <c r="D202" s="207">
        <v>4</v>
      </c>
      <c r="E202" s="38" t="s">
        <v>192</v>
      </c>
      <c r="F202" s="276"/>
      <c r="G202" s="276"/>
      <c r="H202" s="106">
        <f t="shared" si="7"/>
        <v>0</v>
      </c>
    </row>
    <row r="203" spans="1:8" ht="15">
      <c r="A203" s="57"/>
      <c r="B203" s="206" t="s">
        <v>266</v>
      </c>
      <c r="C203" s="104" t="s">
        <v>267</v>
      </c>
      <c r="D203" s="207">
        <v>6</v>
      </c>
      <c r="E203" s="38" t="s">
        <v>192</v>
      </c>
      <c r="F203" s="276"/>
      <c r="G203" s="276"/>
      <c r="H203" s="106">
        <f t="shared" si="7"/>
        <v>0</v>
      </c>
    </row>
    <row r="204" spans="1:8" ht="15">
      <c r="A204" s="57"/>
      <c r="B204" s="206" t="s">
        <v>268</v>
      </c>
      <c r="C204" s="104" t="s">
        <v>269</v>
      </c>
      <c r="D204" s="207">
        <v>2</v>
      </c>
      <c r="E204" s="38" t="s">
        <v>192</v>
      </c>
      <c r="F204" s="276"/>
      <c r="G204" s="276"/>
      <c r="H204" s="106">
        <f t="shared" si="7"/>
        <v>0</v>
      </c>
    </row>
    <row r="205" spans="1:8" ht="15">
      <c r="A205" s="57"/>
      <c r="B205" s="206" t="s">
        <v>270</v>
      </c>
      <c r="C205" s="104" t="s">
        <v>271</v>
      </c>
      <c r="D205" s="207">
        <v>36</v>
      </c>
      <c r="E205" s="38" t="s">
        <v>192</v>
      </c>
      <c r="F205" s="276"/>
      <c r="G205" s="276"/>
      <c r="H205" s="106">
        <f t="shared" si="7"/>
        <v>0</v>
      </c>
    </row>
    <row r="206" spans="1:8" ht="15">
      <c r="A206" s="57"/>
      <c r="B206" s="206" t="s">
        <v>272</v>
      </c>
      <c r="C206" s="104" t="s">
        <v>273</v>
      </c>
      <c r="D206" s="207">
        <v>12</v>
      </c>
      <c r="E206" s="38" t="s">
        <v>192</v>
      </c>
      <c r="F206" s="276"/>
      <c r="G206" s="276"/>
      <c r="H206" s="106">
        <f t="shared" si="7"/>
        <v>0</v>
      </c>
    </row>
    <row r="207" spans="1:8" ht="15">
      <c r="A207" s="57"/>
      <c r="B207" s="206" t="s">
        <v>274</v>
      </c>
      <c r="C207" s="104" t="s">
        <v>275</v>
      </c>
      <c r="D207" s="207">
        <v>2</v>
      </c>
      <c r="E207" s="38" t="s">
        <v>192</v>
      </c>
      <c r="F207" s="276"/>
      <c r="G207" s="276"/>
      <c r="H207" s="106">
        <f t="shared" si="7"/>
        <v>0</v>
      </c>
    </row>
    <row r="208" spans="1:8" ht="15">
      <c r="A208" s="57"/>
      <c r="B208" s="206" t="s">
        <v>276</v>
      </c>
      <c r="C208" s="104" t="s">
        <v>277</v>
      </c>
      <c r="D208" s="207"/>
      <c r="E208" s="38"/>
      <c r="F208" s="105"/>
      <c r="G208" s="105"/>
      <c r="H208" s="106"/>
    </row>
    <row r="209" spans="1:8" ht="15">
      <c r="A209" s="57"/>
      <c r="B209" s="206" t="s">
        <v>278</v>
      </c>
      <c r="C209" s="104" t="s">
        <v>263</v>
      </c>
      <c r="D209" s="207">
        <v>2</v>
      </c>
      <c r="E209" s="38" t="s">
        <v>192</v>
      </c>
      <c r="F209" s="276"/>
      <c r="G209" s="276"/>
      <c r="H209" s="106">
        <f t="shared" si="7"/>
        <v>0</v>
      </c>
    </row>
    <row r="210" spans="1:8" ht="15">
      <c r="A210" s="57"/>
      <c r="B210" s="206" t="s">
        <v>279</v>
      </c>
      <c r="C210" s="104" t="s">
        <v>267</v>
      </c>
      <c r="D210" s="207">
        <v>2</v>
      </c>
      <c r="E210" s="38" t="s">
        <v>192</v>
      </c>
      <c r="F210" s="276"/>
      <c r="G210" s="276"/>
      <c r="H210" s="106">
        <f t="shared" si="7"/>
        <v>0</v>
      </c>
    </row>
    <row r="211" spans="1:8" ht="15">
      <c r="A211" s="57"/>
      <c r="B211" s="206" t="s">
        <v>280</v>
      </c>
      <c r="C211" s="104" t="s">
        <v>281</v>
      </c>
      <c r="D211" s="207">
        <v>8</v>
      </c>
      <c r="E211" s="38" t="s">
        <v>192</v>
      </c>
      <c r="F211" s="276"/>
      <c r="G211" s="276"/>
      <c r="H211" s="106">
        <f t="shared" si="7"/>
        <v>0</v>
      </c>
    </row>
    <row r="212" spans="1:8" ht="15">
      <c r="A212" s="57"/>
      <c r="B212" s="206" t="s">
        <v>282</v>
      </c>
      <c r="C212" s="104" t="s">
        <v>283</v>
      </c>
      <c r="D212" s="207">
        <v>83</v>
      </c>
      <c r="E212" s="38" t="s">
        <v>192</v>
      </c>
      <c r="F212" s="276"/>
      <c r="G212" s="276"/>
      <c r="H212" s="106">
        <f t="shared" si="7"/>
        <v>0</v>
      </c>
    </row>
    <row r="213" spans="1:8" ht="15">
      <c r="A213" s="57"/>
      <c r="B213" s="206" t="s">
        <v>284</v>
      </c>
      <c r="C213" s="104" t="s">
        <v>285</v>
      </c>
      <c r="D213" s="207">
        <v>12</v>
      </c>
      <c r="E213" s="38" t="s">
        <v>192</v>
      </c>
      <c r="F213" s="276"/>
      <c r="G213" s="276"/>
      <c r="H213" s="106">
        <f t="shared" si="7"/>
        <v>0</v>
      </c>
    </row>
    <row r="214" spans="1:8" ht="15">
      <c r="A214" s="57"/>
      <c r="B214" s="206" t="s">
        <v>286</v>
      </c>
      <c r="C214" s="104" t="s">
        <v>287</v>
      </c>
      <c r="D214" s="207"/>
      <c r="E214" s="38"/>
      <c r="F214" s="105"/>
      <c r="G214" s="105"/>
      <c r="H214" s="106"/>
    </row>
    <row r="215" spans="1:8" ht="15">
      <c r="A215" s="57"/>
      <c r="B215" s="206" t="s">
        <v>288</v>
      </c>
      <c r="C215" s="104" t="s">
        <v>289</v>
      </c>
      <c r="D215" s="207">
        <v>18</v>
      </c>
      <c r="E215" s="38" t="s">
        <v>192</v>
      </c>
      <c r="F215" s="276"/>
      <c r="G215" s="276"/>
      <c r="H215" s="106">
        <f t="shared" si="7"/>
        <v>0</v>
      </c>
    </row>
    <row r="216" spans="1:8" ht="15">
      <c r="A216" s="57"/>
      <c r="B216" s="206" t="s">
        <v>290</v>
      </c>
      <c r="C216" s="104" t="s">
        <v>291</v>
      </c>
      <c r="D216" s="207">
        <v>8</v>
      </c>
      <c r="E216" s="38" t="s">
        <v>192</v>
      </c>
      <c r="F216" s="276"/>
      <c r="G216" s="276"/>
      <c r="H216" s="106">
        <f t="shared" si="7"/>
        <v>0</v>
      </c>
    </row>
    <row r="217" spans="1:8" ht="15">
      <c r="A217" s="57"/>
      <c r="B217" s="206" t="s">
        <v>292</v>
      </c>
      <c r="C217" s="104" t="s">
        <v>293</v>
      </c>
      <c r="D217" s="207">
        <v>12</v>
      </c>
      <c r="E217" s="38" t="s">
        <v>192</v>
      </c>
      <c r="F217" s="276"/>
      <c r="G217" s="276"/>
      <c r="H217" s="106">
        <f t="shared" si="7"/>
        <v>0</v>
      </c>
    </row>
    <row r="218" spans="1:8" ht="15">
      <c r="A218" s="57"/>
      <c r="B218" s="206" t="s">
        <v>294</v>
      </c>
      <c r="C218" s="104" t="s">
        <v>295</v>
      </c>
      <c r="D218" s="207">
        <v>4</v>
      </c>
      <c r="E218" s="38" t="s">
        <v>192</v>
      </c>
      <c r="F218" s="276"/>
      <c r="G218" s="276"/>
      <c r="H218" s="106">
        <f t="shared" si="7"/>
        <v>0</v>
      </c>
    </row>
    <row r="219" spans="1:8" ht="15">
      <c r="A219" s="57"/>
      <c r="B219" s="206" t="s">
        <v>296</v>
      </c>
      <c r="C219" s="104" t="s">
        <v>297</v>
      </c>
      <c r="D219" s="38"/>
      <c r="E219" s="38"/>
      <c r="F219" s="105"/>
      <c r="G219" s="105"/>
      <c r="H219" s="106"/>
    </row>
    <row r="220" spans="1:8" ht="15">
      <c r="A220" s="57"/>
      <c r="B220" s="206" t="s">
        <v>298</v>
      </c>
      <c r="C220" s="104" t="s">
        <v>289</v>
      </c>
      <c r="D220" s="38">
        <v>180</v>
      </c>
      <c r="E220" s="38" t="s">
        <v>43</v>
      </c>
      <c r="F220" s="276"/>
      <c r="G220" s="276"/>
      <c r="H220" s="106">
        <f aca="true" t="shared" si="8" ref="H220:H270">SUM(F220,G220)*D220</f>
        <v>0</v>
      </c>
    </row>
    <row r="221" spans="1:8" ht="15">
      <c r="A221" s="57"/>
      <c r="B221" s="206" t="s">
        <v>299</v>
      </c>
      <c r="C221" s="104" t="s">
        <v>291</v>
      </c>
      <c r="D221" s="38">
        <v>45</v>
      </c>
      <c r="E221" s="38" t="s">
        <v>43</v>
      </c>
      <c r="F221" s="276"/>
      <c r="G221" s="276"/>
      <c r="H221" s="106">
        <f t="shared" si="8"/>
        <v>0</v>
      </c>
    </row>
    <row r="222" spans="1:8" ht="15">
      <c r="A222" s="57"/>
      <c r="B222" s="206" t="s">
        <v>300</v>
      </c>
      <c r="C222" s="104" t="s">
        <v>293</v>
      </c>
      <c r="D222" s="38">
        <v>54</v>
      </c>
      <c r="E222" s="38" t="s">
        <v>43</v>
      </c>
      <c r="F222" s="276"/>
      <c r="G222" s="276"/>
      <c r="H222" s="106">
        <f t="shared" si="8"/>
        <v>0</v>
      </c>
    </row>
    <row r="223" spans="1:8" ht="15">
      <c r="A223" s="57"/>
      <c r="B223" s="206" t="s">
        <v>301</v>
      </c>
      <c r="C223" s="104" t="s">
        <v>302</v>
      </c>
      <c r="D223" s="38">
        <v>20</v>
      </c>
      <c r="E223" s="38" t="s">
        <v>43</v>
      </c>
      <c r="F223" s="276"/>
      <c r="G223" s="276"/>
      <c r="H223" s="106">
        <f t="shared" si="8"/>
        <v>0</v>
      </c>
    </row>
    <row r="224" spans="1:8" ht="15">
      <c r="A224" s="57"/>
      <c r="B224" s="206" t="s">
        <v>303</v>
      </c>
      <c r="C224" s="104" t="s">
        <v>304</v>
      </c>
      <c r="D224" s="38">
        <v>18</v>
      </c>
      <c r="E224" s="38" t="s">
        <v>43</v>
      </c>
      <c r="F224" s="276"/>
      <c r="G224" s="276"/>
      <c r="H224" s="106">
        <f t="shared" si="8"/>
        <v>0</v>
      </c>
    </row>
    <row r="225" spans="1:8" ht="15">
      <c r="A225" s="57"/>
      <c r="B225" s="206" t="s">
        <v>305</v>
      </c>
      <c r="C225" s="104" t="s">
        <v>306</v>
      </c>
      <c r="D225" s="38">
        <v>18</v>
      </c>
      <c r="E225" s="38" t="s">
        <v>43</v>
      </c>
      <c r="F225" s="276"/>
      <c r="G225" s="276"/>
      <c r="H225" s="106">
        <f t="shared" si="8"/>
        <v>0</v>
      </c>
    </row>
    <row r="226" spans="1:8" ht="15">
      <c r="A226" s="57"/>
      <c r="B226" s="206" t="s">
        <v>307</v>
      </c>
      <c r="C226" s="104" t="s">
        <v>308</v>
      </c>
      <c r="D226" s="38">
        <v>35</v>
      </c>
      <c r="E226" s="38" t="s">
        <v>43</v>
      </c>
      <c r="F226" s="276"/>
      <c r="G226" s="276"/>
      <c r="H226" s="106">
        <f t="shared" si="8"/>
        <v>0</v>
      </c>
    </row>
    <row r="227" spans="1:8" ht="15">
      <c r="A227" s="57"/>
      <c r="B227" s="206" t="s">
        <v>309</v>
      </c>
      <c r="C227" s="104" t="s">
        <v>310</v>
      </c>
      <c r="D227" s="207">
        <v>20</v>
      </c>
      <c r="E227" s="38" t="s">
        <v>192</v>
      </c>
      <c r="F227" s="276"/>
      <c r="G227" s="276"/>
      <c r="H227" s="106">
        <f t="shared" si="8"/>
        <v>0</v>
      </c>
    </row>
    <row r="228" spans="1:8" ht="15">
      <c r="A228" s="57"/>
      <c r="B228" s="206" t="s">
        <v>311</v>
      </c>
      <c r="C228" s="104" t="s">
        <v>312</v>
      </c>
      <c r="D228" s="207">
        <v>3</v>
      </c>
      <c r="E228" s="38" t="s">
        <v>192</v>
      </c>
      <c r="F228" s="276"/>
      <c r="G228" s="276"/>
      <c r="H228" s="106">
        <f t="shared" si="8"/>
        <v>0</v>
      </c>
    </row>
    <row r="229" spans="1:8" ht="15">
      <c r="A229" s="57"/>
      <c r="B229" s="206" t="s">
        <v>313</v>
      </c>
      <c r="C229" s="104" t="s">
        <v>314</v>
      </c>
      <c r="D229" s="207">
        <v>2</v>
      </c>
      <c r="E229" s="38" t="s">
        <v>192</v>
      </c>
      <c r="F229" s="276"/>
      <c r="G229" s="276"/>
      <c r="H229" s="106">
        <f t="shared" si="8"/>
        <v>0</v>
      </c>
    </row>
    <row r="230" spans="1:8" ht="15">
      <c r="A230" s="57"/>
      <c r="B230" s="206" t="s">
        <v>315</v>
      </c>
      <c r="C230" s="104" t="s">
        <v>316</v>
      </c>
      <c r="D230" s="207">
        <v>1</v>
      </c>
      <c r="E230" s="38" t="s">
        <v>192</v>
      </c>
      <c r="F230" s="276"/>
      <c r="G230" s="276"/>
      <c r="H230" s="106">
        <f t="shared" si="8"/>
        <v>0</v>
      </c>
    </row>
    <row r="231" spans="1:8" ht="15">
      <c r="A231" s="57"/>
      <c r="B231" s="206" t="s">
        <v>317</v>
      </c>
      <c r="C231" s="104" t="s">
        <v>318</v>
      </c>
      <c r="D231" s="207">
        <v>100</v>
      </c>
      <c r="E231" s="38" t="s">
        <v>13</v>
      </c>
      <c r="F231" s="276"/>
      <c r="G231" s="276"/>
      <c r="H231" s="106">
        <f t="shared" si="8"/>
        <v>0</v>
      </c>
    </row>
    <row r="232" spans="1:8" ht="15">
      <c r="A232" s="57"/>
      <c r="B232" s="206" t="s">
        <v>319</v>
      </c>
      <c r="C232" s="104" t="s">
        <v>320</v>
      </c>
      <c r="D232" s="38">
        <v>30</v>
      </c>
      <c r="E232" s="38" t="s">
        <v>43</v>
      </c>
      <c r="F232" s="276"/>
      <c r="G232" s="276"/>
      <c r="H232" s="106">
        <f t="shared" si="8"/>
        <v>0</v>
      </c>
    </row>
    <row r="233" spans="1:8" ht="15">
      <c r="A233" s="57"/>
      <c r="B233" s="206" t="s">
        <v>321</v>
      </c>
      <c r="C233" s="104" t="s">
        <v>322</v>
      </c>
      <c r="D233" s="207">
        <v>25</v>
      </c>
      <c r="E233" s="38" t="s">
        <v>192</v>
      </c>
      <c r="F233" s="276"/>
      <c r="G233" s="276"/>
      <c r="H233" s="106">
        <f t="shared" si="8"/>
        <v>0</v>
      </c>
    </row>
    <row r="234" spans="1:8" ht="15">
      <c r="A234" s="57"/>
      <c r="B234" s="206" t="s">
        <v>323</v>
      </c>
      <c r="C234" s="104" t="s">
        <v>453</v>
      </c>
      <c r="D234" s="38">
        <v>84</v>
      </c>
      <c r="E234" s="38" t="s">
        <v>43</v>
      </c>
      <c r="F234" s="276"/>
      <c r="G234" s="276"/>
      <c r="H234" s="106">
        <f t="shared" si="8"/>
        <v>0</v>
      </c>
    </row>
    <row r="235" spans="1:8" ht="15">
      <c r="A235" s="57"/>
      <c r="B235" s="206" t="s">
        <v>325</v>
      </c>
      <c r="C235" s="104" t="s">
        <v>326</v>
      </c>
      <c r="D235" s="38">
        <v>180</v>
      </c>
      <c r="E235" s="38" t="s">
        <v>43</v>
      </c>
      <c r="F235" s="276"/>
      <c r="G235" s="276"/>
      <c r="H235" s="106">
        <f t="shared" si="8"/>
        <v>0</v>
      </c>
    </row>
    <row r="236" spans="1:8" ht="15">
      <c r="A236" s="57"/>
      <c r="B236" s="206" t="s">
        <v>327</v>
      </c>
      <c r="C236" s="104" t="s">
        <v>680</v>
      </c>
      <c r="D236" s="38">
        <v>84</v>
      </c>
      <c r="E236" s="38" t="s">
        <v>43</v>
      </c>
      <c r="F236" s="276"/>
      <c r="G236" s="276"/>
      <c r="H236" s="106">
        <f t="shared" si="8"/>
        <v>0</v>
      </c>
    </row>
    <row r="237" spans="1:8" ht="15">
      <c r="A237" s="57"/>
      <c r="B237" s="206" t="s">
        <v>329</v>
      </c>
      <c r="C237" s="104" t="s">
        <v>330</v>
      </c>
      <c r="D237" s="38">
        <v>180</v>
      </c>
      <c r="E237" s="38" t="s">
        <v>43</v>
      </c>
      <c r="F237" s="276"/>
      <c r="G237" s="276"/>
      <c r="H237" s="106">
        <f t="shared" si="8"/>
        <v>0</v>
      </c>
    </row>
    <row r="238" spans="1:8" ht="15">
      <c r="A238" s="57"/>
      <c r="B238" s="206" t="s">
        <v>331</v>
      </c>
      <c r="C238" s="104" t="s">
        <v>455</v>
      </c>
      <c r="D238" s="207">
        <v>55</v>
      </c>
      <c r="E238" s="38" t="s">
        <v>192</v>
      </c>
      <c r="F238" s="276"/>
      <c r="G238" s="276"/>
      <c r="H238" s="106">
        <f t="shared" si="8"/>
        <v>0</v>
      </c>
    </row>
    <row r="239" spans="1:8" ht="15">
      <c r="A239" s="57"/>
      <c r="B239" s="206" t="s">
        <v>333</v>
      </c>
      <c r="C239" s="104" t="s">
        <v>334</v>
      </c>
      <c r="D239" s="207">
        <v>130</v>
      </c>
      <c r="E239" s="38" t="s">
        <v>192</v>
      </c>
      <c r="F239" s="276"/>
      <c r="G239" s="276"/>
      <c r="H239" s="106">
        <f t="shared" si="8"/>
        <v>0</v>
      </c>
    </row>
    <row r="240" spans="1:8" ht="15">
      <c r="A240" s="57"/>
      <c r="B240" s="206" t="s">
        <v>335</v>
      </c>
      <c r="C240" s="104" t="s">
        <v>336</v>
      </c>
      <c r="D240" s="207">
        <v>2</v>
      </c>
      <c r="E240" s="38" t="s">
        <v>192</v>
      </c>
      <c r="F240" s="276"/>
      <c r="G240" s="276"/>
      <c r="H240" s="106">
        <f t="shared" si="8"/>
        <v>0</v>
      </c>
    </row>
    <row r="241" spans="1:8" ht="15">
      <c r="A241" s="57"/>
      <c r="B241" s="206" t="s">
        <v>337</v>
      </c>
      <c r="C241" s="104" t="s">
        <v>681</v>
      </c>
      <c r="D241" s="207">
        <v>4</v>
      </c>
      <c r="E241" s="38" t="s">
        <v>192</v>
      </c>
      <c r="F241" s="276"/>
      <c r="G241" s="276"/>
      <c r="H241" s="106">
        <f t="shared" si="8"/>
        <v>0</v>
      </c>
    </row>
    <row r="242" spans="1:8" ht="15">
      <c r="A242" s="57"/>
      <c r="B242" s="206" t="s">
        <v>339</v>
      </c>
      <c r="C242" s="104" t="s">
        <v>456</v>
      </c>
      <c r="D242" s="207">
        <v>4</v>
      </c>
      <c r="E242" s="38" t="s">
        <v>192</v>
      </c>
      <c r="F242" s="276"/>
      <c r="G242" s="276"/>
      <c r="H242" s="106">
        <f t="shared" si="8"/>
        <v>0</v>
      </c>
    </row>
    <row r="243" spans="1:8" ht="15">
      <c r="A243" s="57"/>
      <c r="B243" s="206" t="s">
        <v>341</v>
      </c>
      <c r="C243" s="104" t="s">
        <v>342</v>
      </c>
      <c r="D243" s="207">
        <v>6</v>
      </c>
      <c r="E243" s="38" t="s">
        <v>192</v>
      </c>
      <c r="F243" s="276"/>
      <c r="G243" s="276"/>
      <c r="H243" s="106">
        <f t="shared" si="8"/>
        <v>0</v>
      </c>
    </row>
    <row r="244" spans="1:8" ht="15">
      <c r="A244" s="57"/>
      <c r="B244" s="206" t="s">
        <v>343</v>
      </c>
      <c r="C244" s="104" t="s">
        <v>682</v>
      </c>
      <c r="D244" s="207">
        <v>4</v>
      </c>
      <c r="E244" s="38" t="s">
        <v>192</v>
      </c>
      <c r="F244" s="276"/>
      <c r="G244" s="276"/>
      <c r="H244" s="106">
        <f t="shared" si="8"/>
        <v>0</v>
      </c>
    </row>
    <row r="245" spans="1:8" ht="15">
      <c r="A245" s="57"/>
      <c r="B245" s="206" t="s">
        <v>345</v>
      </c>
      <c r="C245" s="104" t="s">
        <v>457</v>
      </c>
      <c r="D245" s="207">
        <v>26</v>
      </c>
      <c r="E245" s="38" t="s">
        <v>192</v>
      </c>
      <c r="F245" s="276"/>
      <c r="G245" s="276"/>
      <c r="H245" s="106">
        <f t="shared" si="8"/>
        <v>0</v>
      </c>
    </row>
    <row r="246" spans="1:8" ht="15">
      <c r="A246" s="57"/>
      <c r="B246" s="206" t="s">
        <v>347</v>
      </c>
      <c r="C246" s="104" t="s">
        <v>348</v>
      </c>
      <c r="D246" s="207">
        <v>60</v>
      </c>
      <c r="E246" s="38" t="s">
        <v>192</v>
      </c>
      <c r="F246" s="276"/>
      <c r="G246" s="276"/>
      <c r="H246" s="106">
        <f t="shared" si="8"/>
        <v>0</v>
      </c>
    </row>
    <row r="247" spans="1:8" ht="15">
      <c r="A247" s="57"/>
      <c r="B247" s="206" t="s">
        <v>349</v>
      </c>
      <c r="C247" s="104" t="s">
        <v>683</v>
      </c>
      <c r="D247" s="207">
        <v>2</v>
      </c>
      <c r="E247" s="38" t="s">
        <v>192</v>
      </c>
      <c r="F247" s="276"/>
      <c r="G247" s="276"/>
      <c r="H247" s="106">
        <f t="shared" si="8"/>
        <v>0</v>
      </c>
    </row>
    <row r="248" spans="1:8" ht="15">
      <c r="A248" s="57"/>
      <c r="B248" s="206" t="s">
        <v>350</v>
      </c>
      <c r="C248" s="104" t="s">
        <v>351</v>
      </c>
      <c r="D248" s="207">
        <v>6</v>
      </c>
      <c r="E248" s="38" t="s">
        <v>192</v>
      </c>
      <c r="F248" s="276"/>
      <c r="G248" s="276"/>
      <c r="H248" s="106">
        <f t="shared" si="8"/>
        <v>0</v>
      </c>
    </row>
    <row r="249" spans="1:8" ht="15">
      <c r="A249" s="57"/>
      <c r="B249" s="206" t="s">
        <v>352</v>
      </c>
      <c r="C249" s="104" t="s">
        <v>353</v>
      </c>
      <c r="D249" s="207">
        <v>70</v>
      </c>
      <c r="E249" s="38" t="s">
        <v>192</v>
      </c>
      <c r="F249" s="276"/>
      <c r="G249" s="276"/>
      <c r="H249" s="106">
        <f t="shared" si="8"/>
        <v>0</v>
      </c>
    </row>
    <row r="250" spans="1:8" ht="15">
      <c r="A250" s="57"/>
      <c r="B250" s="206" t="s">
        <v>354</v>
      </c>
      <c r="C250" s="104" t="s">
        <v>355</v>
      </c>
      <c r="D250" s="38">
        <v>730</v>
      </c>
      <c r="E250" s="38" t="s">
        <v>43</v>
      </c>
      <c r="F250" s="276"/>
      <c r="G250" s="276"/>
      <c r="H250" s="106">
        <f t="shared" si="8"/>
        <v>0</v>
      </c>
    </row>
    <row r="251" spans="1:8" ht="15">
      <c r="A251" s="57"/>
      <c r="B251" s="206" t="s">
        <v>356</v>
      </c>
      <c r="C251" s="104" t="s">
        <v>357</v>
      </c>
      <c r="D251" s="207">
        <v>490</v>
      </c>
      <c r="E251" s="38" t="s">
        <v>192</v>
      </c>
      <c r="F251" s="276"/>
      <c r="G251" s="276"/>
      <c r="H251" s="106">
        <f t="shared" si="8"/>
        <v>0</v>
      </c>
    </row>
    <row r="252" spans="1:8" ht="15">
      <c r="A252" s="57"/>
      <c r="B252" s="206" t="s">
        <v>358</v>
      </c>
      <c r="C252" s="104" t="s">
        <v>359</v>
      </c>
      <c r="D252" s="207">
        <v>21</v>
      </c>
      <c r="E252" s="38" t="s">
        <v>360</v>
      </c>
      <c r="F252" s="276"/>
      <c r="G252" s="276"/>
      <c r="H252" s="106">
        <f t="shared" si="8"/>
        <v>0</v>
      </c>
    </row>
    <row r="253" spans="1:8" ht="15">
      <c r="A253" s="57"/>
      <c r="B253" s="206" t="s">
        <v>361</v>
      </c>
      <c r="C253" s="104" t="s">
        <v>362</v>
      </c>
      <c r="D253" s="207">
        <v>125</v>
      </c>
      <c r="E253" s="38" t="s">
        <v>192</v>
      </c>
      <c r="F253" s="276"/>
      <c r="G253" s="276"/>
      <c r="H253" s="106">
        <f t="shared" si="8"/>
        <v>0</v>
      </c>
    </row>
    <row r="254" spans="1:8" ht="15">
      <c r="A254" s="57"/>
      <c r="B254" s="206" t="s">
        <v>363</v>
      </c>
      <c r="C254" s="104" t="s">
        <v>364</v>
      </c>
      <c r="D254" s="207">
        <v>34</v>
      </c>
      <c r="E254" s="38" t="s">
        <v>192</v>
      </c>
      <c r="F254" s="276"/>
      <c r="G254" s="276"/>
      <c r="H254" s="106">
        <f t="shared" si="8"/>
        <v>0</v>
      </c>
    </row>
    <row r="255" spans="1:8" ht="15">
      <c r="A255" s="57"/>
      <c r="B255" s="206" t="s">
        <v>365</v>
      </c>
      <c r="C255" s="104" t="s">
        <v>366</v>
      </c>
      <c r="D255" s="207">
        <v>12</v>
      </c>
      <c r="E255" s="38" t="s">
        <v>192</v>
      </c>
      <c r="F255" s="276"/>
      <c r="G255" s="276"/>
      <c r="H255" s="106">
        <f t="shared" si="8"/>
        <v>0</v>
      </c>
    </row>
    <row r="256" spans="1:8" ht="15">
      <c r="A256" s="57"/>
      <c r="B256" s="206" t="s">
        <v>367</v>
      </c>
      <c r="C256" s="104" t="s">
        <v>368</v>
      </c>
      <c r="D256" s="207">
        <v>60</v>
      </c>
      <c r="E256" s="38" t="s">
        <v>192</v>
      </c>
      <c r="F256" s="276"/>
      <c r="G256" s="276"/>
      <c r="H256" s="106">
        <f t="shared" si="8"/>
        <v>0</v>
      </c>
    </row>
    <row r="257" spans="1:8" ht="15">
      <c r="A257" s="57"/>
      <c r="B257" s="206" t="s">
        <v>369</v>
      </c>
      <c r="C257" s="104" t="s">
        <v>370</v>
      </c>
      <c r="D257" s="207">
        <v>38</v>
      </c>
      <c r="E257" s="38" t="s">
        <v>192</v>
      </c>
      <c r="F257" s="276"/>
      <c r="G257" s="276"/>
      <c r="H257" s="106">
        <f t="shared" si="8"/>
        <v>0</v>
      </c>
    </row>
    <row r="258" spans="1:8" ht="15">
      <c r="A258" s="57"/>
      <c r="B258" s="206" t="s">
        <v>371</v>
      </c>
      <c r="C258" s="104" t="s">
        <v>372</v>
      </c>
      <c r="D258" s="225">
        <v>3000</v>
      </c>
      <c r="E258" s="38" t="s">
        <v>13</v>
      </c>
      <c r="F258" s="276"/>
      <c r="G258" s="276"/>
      <c r="H258" s="106">
        <f t="shared" si="8"/>
        <v>0</v>
      </c>
    </row>
    <row r="259" spans="1:8" ht="15">
      <c r="A259" s="57"/>
      <c r="B259" s="206" t="s">
        <v>373</v>
      </c>
      <c r="C259" s="104" t="s">
        <v>374</v>
      </c>
      <c r="D259" s="38">
        <v>450</v>
      </c>
      <c r="E259" s="38" t="s">
        <v>43</v>
      </c>
      <c r="F259" s="276"/>
      <c r="G259" s="276"/>
      <c r="H259" s="106">
        <f t="shared" si="8"/>
        <v>0</v>
      </c>
    </row>
    <row r="260" spans="1:8" ht="15">
      <c r="A260" s="57"/>
      <c r="B260" s="206" t="s">
        <v>375</v>
      </c>
      <c r="C260" s="104" t="s">
        <v>376</v>
      </c>
      <c r="D260" s="207">
        <v>300</v>
      </c>
      <c r="E260" s="38" t="s">
        <v>192</v>
      </c>
      <c r="F260" s="276"/>
      <c r="G260" s="276"/>
      <c r="H260" s="106">
        <f t="shared" si="8"/>
        <v>0</v>
      </c>
    </row>
    <row r="261" spans="1:8" ht="15">
      <c r="A261" s="57"/>
      <c r="B261" s="206" t="s">
        <v>377</v>
      </c>
      <c r="C261" s="104" t="s">
        <v>378</v>
      </c>
      <c r="D261" s="38">
        <v>2</v>
      </c>
      <c r="E261" s="38" t="s">
        <v>192</v>
      </c>
      <c r="F261" s="276"/>
      <c r="G261" s="276"/>
      <c r="H261" s="106">
        <f t="shared" si="8"/>
        <v>0</v>
      </c>
    </row>
    <row r="262" spans="1:8" ht="15">
      <c r="A262" s="57"/>
      <c r="B262" s="206" t="s">
        <v>379</v>
      </c>
      <c r="C262" s="104" t="s">
        <v>380</v>
      </c>
      <c r="D262" s="207">
        <v>2</v>
      </c>
      <c r="E262" s="38" t="s">
        <v>192</v>
      </c>
      <c r="F262" s="276"/>
      <c r="G262" s="276"/>
      <c r="H262" s="106">
        <f t="shared" si="8"/>
        <v>0</v>
      </c>
    </row>
    <row r="263" spans="1:8" ht="15">
      <c r="A263" s="57"/>
      <c r="B263" s="206" t="s">
        <v>381</v>
      </c>
      <c r="C263" s="104" t="s">
        <v>382</v>
      </c>
      <c r="D263" s="207">
        <v>4</v>
      </c>
      <c r="E263" s="38" t="s">
        <v>192</v>
      </c>
      <c r="F263" s="276"/>
      <c r="G263" s="276"/>
      <c r="H263" s="106">
        <f t="shared" si="8"/>
        <v>0</v>
      </c>
    </row>
    <row r="264" spans="1:8" ht="15">
      <c r="A264" s="57"/>
      <c r="B264" s="206" t="s">
        <v>383</v>
      </c>
      <c r="C264" s="104" t="s">
        <v>384</v>
      </c>
      <c r="D264" s="38">
        <v>650</v>
      </c>
      <c r="E264" s="38" t="s">
        <v>43</v>
      </c>
      <c r="F264" s="276"/>
      <c r="G264" s="276"/>
      <c r="H264" s="106">
        <f t="shared" si="8"/>
        <v>0</v>
      </c>
    </row>
    <row r="265" spans="1:8" ht="15">
      <c r="A265" s="57"/>
      <c r="B265" s="206" t="s">
        <v>385</v>
      </c>
      <c r="C265" s="104" t="s">
        <v>386</v>
      </c>
      <c r="D265" s="207">
        <v>415</v>
      </c>
      <c r="E265" s="38" t="s">
        <v>13</v>
      </c>
      <c r="F265" s="276"/>
      <c r="G265" s="276"/>
      <c r="H265" s="106">
        <f t="shared" si="8"/>
        <v>0</v>
      </c>
    </row>
    <row r="266" spans="1:8" ht="15">
      <c r="A266" s="57"/>
      <c r="B266" s="206" t="s">
        <v>387</v>
      </c>
      <c r="C266" s="104" t="s">
        <v>388</v>
      </c>
      <c r="D266" s="207">
        <v>415</v>
      </c>
      <c r="E266" s="38" t="s">
        <v>13</v>
      </c>
      <c r="F266" s="276"/>
      <c r="G266" s="276"/>
      <c r="H266" s="106">
        <f t="shared" si="8"/>
        <v>0</v>
      </c>
    </row>
    <row r="267" spans="1:8" ht="15">
      <c r="A267" s="57"/>
      <c r="B267" s="206" t="s">
        <v>389</v>
      </c>
      <c r="C267" s="104" t="s">
        <v>390</v>
      </c>
      <c r="D267" s="207">
        <v>8</v>
      </c>
      <c r="E267" s="38" t="s">
        <v>192</v>
      </c>
      <c r="F267" s="276"/>
      <c r="G267" s="276"/>
      <c r="H267" s="106">
        <f t="shared" si="8"/>
        <v>0</v>
      </c>
    </row>
    <row r="268" spans="1:8" ht="15">
      <c r="A268" s="57"/>
      <c r="B268" s="201">
        <v>3</v>
      </c>
      <c r="C268" s="91" t="s">
        <v>391</v>
      </c>
      <c r="D268" s="202"/>
      <c r="E268" s="203"/>
      <c r="F268" s="204"/>
      <c r="G268" s="204"/>
      <c r="H268" s="106"/>
    </row>
    <row r="269" spans="1:8" ht="15">
      <c r="A269" s="57"/>
      <c r="B269" s="206" t="s">
        <v>18</v>
      </c>
      <c r="C269" s="104" t="s">
        <v>392</v>
      </c>
      <c r="D269" s="207">
        <v>12</v>
      </c>
      <c r="E269" s="208" t="s">
        <v>192</v>
      </c>
      <c r="F269" s="276"/>
      <c r="G269" s="276"/>
      <c r="H269" s="106">
        <f t="shared" si="8"/>
        <v>0</v>
      </c>
    </row>
    <row r="270" spans="1:8" ht="25.5">
      <c r="A270" s="57"/>
      <c r="B270" s="206" t="s">
        <v>19</v>
      </c>
      <c r="C270" s="104" t="s">
        <v>393</v>
      </c>
      <c r="D270" s="207">
        <v>12</v>
      </c>
      <c r="E270" s="208" t="s">
        <v>192</v>
      </c>
      <c r="F270" s="276"/>
      <c r="G270" s="276"/>
      <c r="H270" s="106">
        <f t="shared" si="8"/>
        <v>0</v>
      </c>
    </row>
    <row r="271" spans="1:8" ht="15" customHeight="1">
      <c r="A271" s="107"/>
      <c r="B271" s="107"/>
      <c r="C271" s="219" t="s">
        <v>394</v>
      </c>
      <c r="D271" s="220"/>
      <c r="E271" s="221"/>
      <c r="F271" s="222">
        <f>SUMPRODUCT(D158:D270,F158:F270)</f>
        <v>0</v>
      </c>
      <c r="G271" s="222">
        <f>SUMPRODUCT(D158:D270,G158:G270)</f>
        <v>0</v>
      </c>
      <c r="H271" s="223">
        <f>SUM(H158:H270)</f>
        <v>0</v>
      </c>
    </row>
    <row r="272" spans="1:8" ht="15">
      <c r="A272" s="108"/>
      <c r="B272" s="9" t="s">
        <v>44</v>
      </c>
      <c r="C272" s="10" t="s">
        <v>462</v>
      </c>
      <c r="D272" s="11"/>
      <c r="E272" s="12"/>
      <c r="F272" s="13"/>
      <c r="G272" s="13"/>
      <c r="H272" s="224"/>
    </row>
    <row r="273" spans="1:8" ht="15" customHeight="1">
      <c r="A273" s="57"/>
      <c r="B273" s="201">
        <v>1</v>
      </c>
      <c r="C273" s="91" t="s">
        <v>395</v>
      </c>
      <c r="D273" s="202"/>
      <c r="E273" s="203"/>
      <c r="F273" s="204"/>
      <c r="G273" s="204"/>
      <c r="H273" s="205"/>
    </row>
    <row r="274" spans="1:8" ht="15" customHeight="1">
      <c r="A274" s="57"/>
      <c r="B274" s="206" t="s">
        <v>10</v>
      </c>
      <c r="C274" s="104" t="s">
        <v>396</v>
      </c>
      <c r="D274" s="38">
        <v>2800</v>
      </c>
      <c r="E274" s="208" t="s">
        <v>43</v>
      </c>
      <c r="F274" s="276"/>
      <c r="G274" s="276"/>
      <c r="H274" s="106">
        <f aca="true" t="shared" si="9" ref="H274:H338">SUM(F274,G274)*D274</f>
        <v>0</v>
      </c>
    </row>
    <row r="275" spans="1:8" ht="15" customHeight="1">
      <c r="A275" s="57"/>
      <c r="B275" s="206" t="s">
        <v>24</v>
      </c>
      <c r="C275" s="104" t="s">
        <v>397</v>
      </c>
      <c r="D275" s="38">
        <v>800</v>
      </c>
      <c r="E275" s="208" t="s">
        <v>43</v>
      </c>
      <c r="F275" s="276"/>
      <c r="G275" s="276"/>
      <c r="H275" s="106">
        <f t="shared" si="9"/>
        <v>0</v>
      </c>
    </row>
    <row r="276" spans="1:8" ht="15">
      <c r="A276" s="57"/>
      <c r="B276" s="206" t="s">
        <v>26</v>
      </c>
      <c r="C276" s="104" t="s">
        <v>398</v>
      </c>
      <c r="D276" s="38">
        <v>700</v>
      </c>
      <c r="E276" s="208" t="s">
        <v>43</v>
      </c>
      <c r="F276" s="276"/>
      <c r="G276" s="276"/>
      <c r="H276" s="106">
        <f t="shared" si="9"/>
        <v>0</v>
      </c>
    </row>
    <row r="277" spans="1:8" ht="15">
      <c r="A277" s="57"/>
      <c r="B277" s="206" t="s">
        <v>41</v>
      </c>
      <c r="C277" s="104" t="s">
        <v>399</v>
      </c>
      <c r="D277" s="38">
        <v>100</v>
      </c>
      <c r="E277" s="208" t="s">
        <v>43</v>
      </c>
      <c r="F277" s="276"/>
      <c r="G277" s="276"/>
      <c r="H277" s="106">
        <f t="shared" si="9"/>
        <v>0</v>
      </c>
    </row>
    <row r="278" spans="1:8" ht="15">
      <c r="A278" s="57"/>
      <c r="B278" s="206" t="s">
        <v>42</v>
      </c>
      <c r="C278" s="104" t="s">
        <v>400</v>
      </c>
      <c r="D278" s="38">
        <v>40</v>
      </c>
      <c r="E278" s="208" t="s">
        <v>43</v>
      </c>
      <c r="F278" s="276"/>
      <c r="G278" s="276"/>
      <c r="H278" s="106">
        <f t="shared" si="9"/>
        <v>0</v>
      </c>
    </row>
    <row r="279" spans="1:8" ht="38.25">
      <c r="A279" s="57"/>
      <c r="B279" s="206" t="s">
        <v>198</v>
      </c>
      <c r="C279" s="104" t="s">
        <v>401</v>
      </c>
      <c r="D279" s="207">
        <v>2</v>
      </c>
      <c r="E279" s="208" t="s">
        <v>192</v>
      </c>
      <c r="F279" s="276"/>
      <c r="G279" s="276"/>
      <c r="H279" s="106">
        <f t="shared" si="9"/>
        <v>0</v>
      </c>
    </row>
    <row r="280" spans="1:8" ht="25.5">
      <c r="A280" s="57"/>
      <c r="B280" s="206" t="s">
        <v>210</v>
      </c>
      <c r="C280" s="104" t="s">
        <v>402</v>
      </c>
      <c r="D280" s="207">
        <v>2</v>
      </c>
      <c r="E280" s="208" t="s">
        <v>192</v>
      </c>
      <c r="F280" s="276"/>
      <c r="G280" s="276"/>
      <c r="H280" s="106">
        <f t="shared" si="9"/>
        <v>0</v>
      </c>
    </row>
    <row r="281" spans="1:8" ht="15">
      <c r="A281" s="57"/>
      <c r="B281" s="206" t="s">
        <v>216</v>
      </c>
      <c r="C281" s="104" t="s">
        <v>403</v>
      </c>
      <c r="D281" s="207"/>
      <c r="E281" s="208"/>
      <c r="F281" s="105"/>
      <c r="G281" s="105"/>
      <c r="H281" s="33"/>
    </row>
    <row r="282" spans="1:8" ht="15">
      <c r="A282" s="57"/>
      <c r="B282" s="206" t="s">
        <v>218</v>
      </c>
      <c r="C282" s="104" t="s">
        <v>404</v>
      </c>
      <c r="D282" s="207">
        <v>29</v>
      </c>
      <c r="E282" s="208" t="s">
        <v>192</v>
      </c>
      <c r="F282" s="276"/>
      <c r="G282" s="276"/>
      <c r="H282" s="106">
        <f t="shared" si="9"/>
        <v>0</v>
      </c>
    </row>
    <row r="283" spans="1:8" ht="15">
      <c r="A283" s="57"/>
      <c r="B283" s="206" t="s">
        <v>222</v>
      </c>
      <c r="C283" s="104" t="s">
        <v>405</v>
      </c>
      <c r="D283" s="207"/>
      <c r="E283" s="208"/>
      <c r="F283" s="105"/>
      <c r="G283" s="105"/>
      <c r="H283" s="33"/>
    </row>
    <row r="284" spans="1:8" ht="15">
      <c r="A284" s="57"/>
      <c r="B284" s="206" t="s">
        <v>406</v>
      </c>
      <c r="C284" s="104" t="s">
        <v>407</v>
      </c>
      <c r="D284" s="207">
        <v>6</v>
      </c>
      <c r="E284" s="208" t="s">
        <v>192</v>
      </c>
      <c r="F284" s="276"/>
      <c r="G284" s="276"/>
      <c r="H284" s="106">
        <f t="shared" si="9"/>
        <v>0</v>
      </c>
    </row>
    <row r="285" spans="1:8" ht="15">
      <c r="A285" s="57"/>
      <c r="B285" s="206" t="s">
        <v>224</v>
      </c>
      <c r="C285" s="104" t="s">
        <v>408</v>
      </c>
      <c r="D285" s="38">
        <v>90</v>
      </c>
      <c r="E285" s="208" t="s">
        <v>43</v>
      </c>
      <c r="F285" s="276"/>
      <c r="G285" s="276"/>
      <c r="H285" s="106">
        <f t="shared" si="9"/>
        <v>0</v>
      </c>
    </row>
    <row r="286" spans="1:8" ht="15">
      <c r="A286" s="57"/>
      <c r="B286" s="206" t="s">
        <v>226</v>
      </c>
      <c r="C286" s="104" t="s">
        <v>409</v>
      </c>
      <c r="D286" s="207">
        <v>34</v>
      </c>
      <c r="E286" s="208" t="s">
        <v>192</v>
      </c>
      <c r="F286" s="276"/>
      <c r="G286" s="276"/>
      <c r="H286" s="106">
        <f t="shared" si="9"/>
        <v>0</v>
      </c>
    </row>
    <row r="287" spans="1:8" ht="15">
      <c r="A287" s="57"/>
      <c r="B287" s="206" t="s">
        <v>228</v>
      </c>
      <c r="C287" s="104" t="s">
        <v>410</v>
      </c>
      <c r="D287" s="207">
        <v>2</v>
      </c>
      <c r="E287" s="208" t="s">
        <v>192</v>
      </c>
      <c r="F287" s="276"/>
      <c r="G287" s="276"/>
      <c r="H287" s="106">
        <f t="shared" si="9"/>
        <v>0</v>
      </c>
    </row>
    <row r="288" spans="1:8" ht="15">
      <c r="A288" s="57"/>
      <c r="B288" s="206" t="s">
        <v>230</v>
      </c>
      <c r="C288" s="104" t="s">
        <v>411</v>
      </c>
      <c r="D288" s="207">
        <v>2</v>
      </c>
      <c r="E288" s="208" t="s">
        <v>192</v>
      </c>
      <c r="F288" s="276"/>
      <c r="G288" s="276"/>
      <c r="H288" s="106">
        <f t="shared" si="9"/>
        <v>0</v>
      </c>
    </row>
    <row r="289" spans="1:8" ht="15">
      <c r="A289" s="57"/>
      <c r="B289" s="206" t="s">
        <v>232</v>
      </c>
      <c r="C289" s="104" t="s">
        <v>684</v>
      </c>
      <c r="D289" s="207">
        <v>364</v>
      </c>
      <c r="E289" s="208" t="s">
        <v>192</v>
      </c>
      <c r="F289" s="276"/>
      <c r="G289" s="276"/>
      <c r="H289" s="106">
        <f t="shared" si="9"/>
        <v>0</v>
      </c>
    </row>
    <row r="290" spans="1:8" ht="15">
      <c r="A290" s="57"/>
      <c r="B290" s="206" t="s">
        <v>234</v>
      </c>
      <c r="C290" s="104" t="s">
        <v>685</v>
      </c>
      <c r="D290" s="207">
        <v>182</v>
      </c>
      <c r="E290" s="208" t="s">
        <v>192</v>
      </c>
      <c r="F290" s="276"/>
      <c r="G290" s="276"/>
      <c r="H290" s="106">
        <f t="shared" si="9"/>
        <v>0</v>
      </c>
    </row>
    <row r="291" spans="1:8" ht="25.5">
      <c r="A291" s="57"/>
      <c r="B291" s="206" t="s">
        <v>236</v>
      </c>
      <c r="C291" s="104" t="s">
        <v>412</v>
      </c>
      <c r="D291" s="207">
        <v>10</v>
      </c>
      <c r="E291" s="208" t="s">
        <v>192</v>
      </c>
      <c r="F291" s="276"/>
      <c r="G291" s="276"/>
      <c r="H291" s="106">
        <f t="shared" si="9"/>
        <v>0</v>
      </c>
    </row>
    <row r="292" spans="1:8" ht="25.5">
      <c r="A292" s="57"/>
      <c r="B292" s="206" t="s">
        <v>238</v>
      </c>
      <c r="C292" s="104" t="s">
        <v>413</v>
      </c>
      <c r="D292" s="207">
        <v>30</v>
      </c>
      <c r="E292" s="208" t="s">
        <v>192</v>
      </c>
      <c r="F292" s="276"/>
      <c r="G292" s="276"/>
      <c r="H292" s="106">
        <f t="shared" si="9"/>
        <v>0</v>
      </c>
    </row>
    <row r="293" spans="1:8" ht="25.5">
      <c r="A293" s="57"/>
      <c r="B293" s="206" t="s">
        <v>240</v>
      </c>
      <c r="C293" s="104" t="s">
        <v>414</v>
      </c>
      <c r="D293" s="207">
        <v>2</v>
      </c>
      <c r="E293" s="208" t="s">
        <v>192</v>
      </c>
      <c r="F293" s="276"/>
      <c r="G293" s="276"/>
      <c r="H293" s="106">
        <f t="shared" si="9"/>
        <v>0</v>
      </c>
    </row>
    <row r="294" spans="1:8" ht="25.5">
      <c r="A294" s="57"/>
      <c r="B294" s="206" t="s">
        <v>415</v>
      </c>
      <c r="C294" s="104" t="s">
        <v>416</v>
      </c>
      <c r="D294" s="207">
        <v>2</v>
      </c>
      <c r="E294" s="208" t="s">
        <v>192</v>
      </c>
      <c r="F294" s="276"/>
      <c r="G294" s="276"/>
      <c r="H294" s="106">
        <f t="shared" si="9"/>
        <v>0</v>
      </c>
    </row>
    <row r="295" spans="1:8" ht="15">
      <c r="A295" s="57"/>
      <c r="B295" s="206" t="s">
        <v>417</v>
      </c>
      <c r="C295" s="104" t="s">
        <v>686</v>
      </c>
      <c r="D295" s="38">
        <v>260</v>
      </c>
      <c r="E295" s="208" t="s">
        <v>43</v>
      </c>
      <c r="F295" s="276"/>
      <c r="G295" s="276"/>
      <c r="H295" s="106">
        <f t="shared" si="9"/>
        <v>0</v>
      </c>
    </row>
    <row r="296" spans="1:8" ht="15">
      <c r="A296" s="57"/>
      <c r="B296" s="206" t="s">
        <v>418</v>
      </c>
      <c r="C296" s="104" t="s">
        <v>330</v>
      </c>
      <c r="D296" s="38">
        <v>260</v>
      </c>
      <c r="E296" s="208" t="s">
        <v>43</v>
      </c>
      <c r="F296" s="276"/>
      <c r="G296" s="276"/>
      <c r="H296" s="106">
        <f t="shared" si="9"/>
        <v>0</v>
      </c>
    </row>
    <row r="297" spans="1:8" ht="15">
      <c r="A297" s="57"/>
      <c r="B297" s="206" t="s">
        <v>419</v>
      </c>
      <c r="C297" s="104" t="s">
        <v>687</v>
      </c>
      <c r="D297" s="207">
        <v>180</v>
      </c>
      <c r="E297" s="208" t="s">
        <v>192</v>
      </c>
      <c r="F297" s="276"/>
      <c r="G297" s="276"/>
      <c r="H297" s="106">
        <f t="shared" si="9"/>
        <v>0</v>
      </c>
    </row>
    <row r="298" spans="1:8" ht="15">
      <c r="A298" s="57"/>
      <c r="B298" s="206" t="s">
        <v>420</v>
      </c>
      <c r="C298" s="104" t="s">
        <v>688</v>
      </c>
      <c r="D298" s="207">
        <v>6</v>
      </c>
      <c r="E298" s="208" t="s">
        <v>192</v>
      </c>
      <c r="F298" s="276"/>
      <c r="G298" s="276"/>
      <c r="H298" s="106">
        <f t="shared" si="9"/>
        <v>0</v>
      </c>
    </row>
    <row r="299" spans="1:8" ht="15">
      <c r="A299" s="57"/>
      <c r="B299" s="206" t="s">
        <v>421</v>
      </c>
      <c r="C299" s="104" t="s">
        <v>689</v>
      </c>
      <c r="D299" s="207">
        <v>16</v>
      </c>
      <c r="E299" s="208" t="s">
        <v>192</v>
      </c>
      <c r="F299" s="276"/>
      <c r="G299" s="276"/>
      <c r="H299" s="106">
        <f t="shared" si="9"/>
        <v>0</v>
      </c>
    </row>
    <row r="300" spans="1:8" ht="15">
      <c r="A300" s="57"/>
      <c r="B300" s="206" t="s">
        <v>422</v>
      </c>
      <c r="C300" s="104" t="s">
        <v>690</v>
      </c>
      <c r="D300" s="207">
        <v>86</v>
      </c>
      <c r="E300" s="208" t="s">
        <v>192</v>
      </c>
      <c r="F300" s="276"/>
      <c r="G300" s="276"/>
      <c r="H300" s="106">
        <f t="shared" si="9"/>
        <v>0</v>
      </c>
    </row>
    <row r="301" spans="1:8" ht="15">
      <c r="A301" s="57"/>
      <c r="B301" s="206" t="s">
        <v>423</v>
      </c>
      <c r="C301" s="104" t="s">
        <v>691</v>
      </c>
      <c r="D301" s="207">
        <v>6</v>
      </c>
      <c r="E301" s="208" t="s">
        <v>192</v>
      </c>
      <c r="F301" s="276"/>
      <c r="G301" s="276"/>
      <c r="H301" s="106">
        <f t="shared" si="9"/>
        <v>0</v>
      </c>
    </row>
    <row r="302" spans="1:8" ht="15">
      <c r="A302" s="57"/>
      <c r="B302" s="206" t="s">
        <v>418</v>
      </c>
      <c r="C302" s="104" t="s">
        <v>692</v>
      </c>
      <c r="D302" s="38">
        <v>260</v>
      </c>
      <c r="E302" s="208" t="s">
        <v>43</v>
      </c>
      <c r="F302" s="276"/>
      <c r="G302" s="276"/>
      <c r="H302" s="106">
        <f t="shared" si="9"/>
        <v>0</v>
      </c>
    </row>
    <row r="303" spans="1:8" ht="15">
      <c r="A303" s="57"/>
      <c r="B303" s="206" t="s">
        <v>424</v>
      </c>
      <c r="C303" s="104" t="s">
        <v>372</v>
      </c>
      <c r="D303" s="207">
        <v>2000</v>
      </c>
      <c r="E303" s="208" t="s">
        <v>13</v>
      </c>
      <c r="F303" s="276"/>
      <c r="G303" s="276"/>
      <c r="H303" s="106">
        <f t="shared" si="9"/>
        <v>0</v>
      </c>
    </row>
    <row r="304" spans="1:8" ht="15">
      <c r="A304" s="57"/>
      <c r="B304" s="206" t="s">
        <v>425</v>
      </c>
      <c r="C304" s="104" t="s">
        <v>374</v>
      </c>
      <c r="D304" s="38">
        <v>350</v>
      </c>
      <c r="E304" s="208" t="s">
        <v>43</v>
      </c>
      <c r="F304" s="276"/>
      <c r="G304" s="276"/>
      <c r="H304" s="106">
        <f t="shared" si="9"/>
        <v>0</v>
      </c>
    </row>
    <row r="305" spans="1:8" ht="15">
      <c r="A305" s="57"/>
      <c r="B305" s="206" t="s">
        <v>426</v>
      </c>
      <c r="C305" s="104" t="s">
        <v>376</v>
      </c>
      <c r="D305" s="207">
        <v>200</v>
      </c>
      <c r="E305" s="208" t="s">
        <v>192</v>
      </c>
      <c r="F305" s="276"/>
      <c r="G305" s="276"/>
      <c r="H305" s="106">
        <f t="shared" si="9"/>
        <v>0</v>
      </c>
    </row>
    <row r="306" spans="1:8" ht="15">
      <c r="A306" s="57"/>
      <c r="B306" s="206" t="s">
        <v>427</v>
      </c>
      <c r="C306" s="104" t="s">
        <v>353</v>
      </c>
      <c r="D306" s="207">
        <v>40</v>
      </c>
      <c r="E306" s="208" t="s">
        <v>192</v>
      </c>
      <c r="F306" s="276"/>
      <c r="G306" s="276"/>
      <c r="H306" s="106">
        <f>SUM(F306,G306)*D306</f>
        <v>0</v>
      </c>
    </row>
    <row r="307" spans="1:8" ht="15">
      <c r="A307" s="57"/>
      <c r="B307" s="201">
        <v>2</v>
      </c>
      <c r="C307" s="91" t="s">
        <v>428</v>
      </c>
      <c r="D307" s="202"/>
      <c r="E307" s="203"/>
      <c r="F307" s="204"/>
      <c r="G307" s="204"/>
      <c r="H307" s="205"/>
    </row>
    <row r="308" spans="1:8" ht="25.5">
      <c r="A308" s="57"/>
      <c r="B308" s="206" t="s">
        <v>12</v>
      </c>
      <c r="C308" s="104" t="s">
        <v>429</v>
      </c>
      <c r="D308" s="207">
        <v>24</v>
      </c>
      <c r="E308" s="208" t="s">
        <v>192</v>
      </c>
      <c r="F308" s="276"/>
      <c r="G308" s="276"/>
      <c r="H308" s="106">
        <f t="shared" si="9"/>
        <v>0</v>
      </c>
    </row>
    <row r="309" spans="1:8" ht="15">
      <c r="A309" s="57"/>
      <c r="B309" s="206" t="s">
        <v>17</v>
      </c>
      <c r="C309" s="104" t="s">
        <v>430</v>
      </c>
      <c r="D309" s="38">
        <v>90</v>
      </c>
      <c r="E309" s="208" t="s">
        <v>43</v>
      </c>
      <c r="F309" s="276"/>
      <c r="G309" s="276"/>
      <c r="H309" s="106">
        <f t="shared" si="9"/>
        <v>0</v>
      </c>
    </row>
    <row r="310" spans="1:8" ht="15">
      <c r="A310" s="57"/>
      <c r="B310" s="206" t="s">
        <v>45</v>
      </c>
      <c r="C310" s="104" t="s">
        <v>431</v>
      </c>
      <c r="D310" s="207">
        <v>24</v>
      </c>
      <c r="E310" s="208" t="s">
        <v>192</v>
      </c>
      <c r="F310" s="276"/>
      <c r="G310" s="276"/>
      <c r="H310" s="106">
        <f t="shared" si="9"/>
        <v>0</v>
      </c>
    </row>
    <row r="311" spans="1:8" ht="15">
      <c r="A311" s="57"/>
      <c r="B311" s="206" t="s">
        <v>244</v>
      </c>
      <c r="C311" s="104" t="s">
        <v>432</v>
      </c>
      <c r="D311" s="207"/>
      <c r="E311" s="208"/>
      <c r="F311" s="105"/>
      <c r="G311" s="105"/>
      <c r="H311" s="106"/>
    </row>
    <row r="312" spans="1:8" ht="15">
      <c r="A312" s="57"/>
      <c r="B312" s="206" t="s">
        <v>433</v>
      </c>
      <c r="C312" s="104" t="s">
        <v>434</v>
      </c>
      <c r="D312" s="207">
        <v>24</v>
      </c>
      <c r="E312" s="208" t="s">
        <v>192</v>
      </c>
      <c r="F312" s="276"/>
      <c r="G312" s="276"/>
      <c r="H312" s="106">
        <f t="shared" si="9"/>
        <v>0</v>
      </c>
    </row>
    <row r="313" spans="1:8" ht="25.5">
      <c r="A313" s="57"/>
      <c r="B313" s="206" t="s">
        <v>246</v>
      </c>
      <c r="C313" s="104" t="s">
        <v>435</v>
      </c>
      <c r="D313" s="207">
        <v>2</v>
      </c>
      <c r="E313" s="208" t="s">
        <v>192</v>
      </c>
      <c r="F313" s="276"/>
      <c r="G313" s="276"/>
      <c r="H313" s="106">
        <f t="shared" si="9"/>
        <v>0</v>
      </c>
    </row>
    <row r="314" spans="1:8" ht="15">
      <c r="A314" s="57"/>
      <c r="B314" s="206" t="s">
        <v>248</v>
      </c>
      <c r="C314" s="104" t="s">
        <v>436</v>
      </c>
      <c r="D314" s="207">
        <v>24</v>
      </c>
      <c r="E314" s="208" t="s">
        <v>192</v>
      </c>
      <c r="F314" s="276"/>
      <c r="G314" s="276"/>
      <c r="H314" s="106">
        <f t="shared" si="9"/>
        <v>0</v>
      </c>
    </row>
    <row r="315" spans="1:8" ht="15">
      <c r="A315" s="57"/>
      <c r="B315" s="206" t="s">
        <v>250</v>
      </c>
      <c r="C315" s="104" t="s">
        <v>437</v>
      </c>
      <c r="D315" s="207">
        <v>18</v>
      </c>
      <c r="E315" s="208" t="s">
        <v>192</v>
      </c>
      <c r="F315" s="276"/>
      <c r="G315" s="276"/>
      <c r="H315" s="106">
        <f t="shared" si="9"/>
        <v>0</v>
      </c>
    </row>
    <row r="316" spans="1:8" ht="15">
      <c r="A316" s="57"/>
      <c r="B316" s="206" t="s">
        <v>252</v>
      </c>
      <c r="C316" s="104" t="s">
        <v>438</v>
      </c>
      <c r="D316" s="207">
        <v>12</v>
      </c>
      <c r="E316" s="208" t="s">
        <v>192</v>
      </c>
      <c r="F316" s="276"/>
      <c r="G316" s="276"/>
      <c r="H316" s="106">
        <f t="shared" si="9"/>
        <v>0</v>
      </c>
    </row>
    <row r="317" spans="1:8" ht="15">
      <c r="A317" s="57"/>
      <c r="B317" s="206" t="s">
        <v>254</v>
      </c>
      <c r="C317" s="104" t="s">
        <v>439</v>
      </c>
      <c r="D317" s="207">
        <v>120</v>
      </c>
      <c r="E317" s="208" t="s">
        <v>192</v>
      </c>
      <c r="F317" s="276"/>
      <c r="G317" s="276"/>
      <c r="H317" s="106">
        <f t="shared" si="9"/>
        <v>0</v>
      </c>
    </row>
    <row r="318" spans="1:8" ht="15">
      <c r="A318" s="57"/>
      <c r="B318" s="206" t="s">
        <v>260</v>
      </c>
      <c r="C318" s="104" t="s">
        <v>440</v>
      </c>
      <c r="D318" s="207">
        <v>182</v>
      </c>
      <c r="E318" s="208" t="s">
        <v>192</v>
      </c>
      <c r="F318" s="276"/>
      <c r="G318" s="276"/>
      <c r="H318" s="106">
        <f t="shared" si="9"/>
        <v>0</v>
      </c>
    </row>
    <row r="319" spans="1:8" ht="15">
      <c r="A319" s="57"/>
      <c r="B319" s="206" t="s">
        <v>272</v>
      </c>
      <c r="C319" s="104" t="s">
        <v>441</v>
      </c>
      <c r="D319" s="207">
        <v>204</v>
      </c>
      <c r="E319" s="208" t="s">
        <v>192</v>
      </c>
      <c r="F319" s="276"/>
      <c r="G319" s="276"/>
      <c r="H319" s="106">
        <f t="shared" si="9"/>
        <v>0</v>
      </c>
    </row>
    <row r="320" spans="1:8" ht="15">
      <c r="A320" s="57"/>
      <c r="B320" s="206" t="s">
        <v>274</v>
      </c>
      <c r="C320" s="104" t="s">
        <v>442</v>
      </c>
      <c r="D320" s="33">
        <v>19500</v>
      </c>
      <c r="E320" s="208" t="s">
        <v>43</v>
      </c>
      <c r="F320" s="276"/>
      <c r="G320" s="276"/>
      <c r="H320" s="106">
        <f t="shared" si="9"/>
        <v>0</v>
      </c>
    </row>
    <row r="321" spans="1:8" ht="15">
      <c r="A321" s="57"/>
      <c r="B321" s="206" t="s">
        <v>276</v>
      </c>
      <c r="C321" s="104" t="s">
        <v>443</v>
      </c>
      <c r="D321" s="207">
        <v>40</v>
      </c>
      <c r="E321" s="208" t="s">
        <v>43</v>
      </c>
      <c r="F321" s="276"/>
      <c r="G321" s="276"/>
      <c r="H321" s="106">
        <f t="shared" si="9"/>
        <v>0</v>
      </c>
    </row>
    <row r="322" spans="1:8" ht="15">
      <c r="A322" s="57"/>
      <c r="B322" s="206" t="s">
        <v>282</v>
      </c>
      <c r="C322" s="104" t="s">
        <v>444</v>
      </c>
      <c r="D322" s="38">
        <v>120</v>
      </c>
      <c r="E322" s="208" t="s">
        <v>43</v>
      </c>
      <c r="F322" s="276"/>
      <c r="G322" s="276"/>
      <c r="H322" s="106">
        <f t="shared" si="9"/>
        <v>0</v>
      </c>
    </row>
    <row r="323" spans="1:8" ht="15">
      <c r="A323" s="57"/>
      <c r="B323" s="206" t="s">
        <v>284</v>
      </c>
      <c r="C323" s="104" t="s">
        <v>445</v>
      </c>
      <c r="D323" s="207">
        <v>24</v>
      </c>
      <c r="E323" s="208" t="s">
        <v>192</v>
      </c>
      <c r="F323" s="276"/>
      <c r="G323" s="276"/>
      <c r="H323" s="106">
        <f t="shared" si="9"/>
        <v>0</v>
      </c>
    </row>
    <row r="324" spans="1:8" ht="15">
      <c r="A324" s="57"/>
      <c r="B324" s="206" t="s">
        <v>286</v>
      </c>
      <c r="C324" s="104" t="s">
        <v>446</v>
      </c>
      <c r="D324" s="207">
        <v>8</v>
      </c>
      <c r="E324" s="208" t="s">
        <v>192</v>
      </c>
      <c r="F324" s="276"/>
      <c r="G324" s="276"/>
      <c r="H324" s="106">
        <f t="shared" si="9"/>
        <v>0</v>
      </c>
    </row>
    <row r="325" spans="1:8" ht="15">
      <c r="A325" s="57"/>
      <c r="B325" s="206" t="s">
        <v>294</v>
      </c>
      <c r="C325" s="104" t="s">
        <v>447</v>
      </c>
      <c r="D325" s="207">
        <v>8</v>
      </c>
      <c r="E325" s="208" t="s">
        <v>192</v>
      </c>
      <c r="F325" s="276"/>
      <c r="G325" s="276"/>
      <c r="H325" s="106">
        <f t="shared" si="9"/>
        <v>0</v>
      </c>
    </row>
    <row r="326" spans="1:8" ht="15">
      <c r="A326" s="57"/>
      <c r="B326" s="206" t="s">
        <v>296</v>
      </c>
      <c r="C326" s="104" t="s">
        <v>693</v>
      </c>
      <c r="D326" s="207">
        <v>468</v>
      </c>
      <c r="E326" s="208" t="s">
        <v>192</v>
      </c>
      <c r="F326" s="276"/>
      <c r="G326" s="276"/>
      <c r="H326" s="106">
        <f t="shared" si="9"/>
        <v>0</v>
      </c>
    </row>
    <row r="327" spans="1:8" ht="15">
      <c r="A327" s="57"/>
      <c r="B327" s="206" t="s">
        <v>307</v>
      </c>
      <c r="C327" s="104" t="s">
        <v>448</v>
      </c>
      <c r="D327" s="207">
        <v>4</v>
      </c>
      <c r="E327" s="208" t="s">
        <v>192</v>
      </c>
      <c r="F327" s="276"/>
      <c r="G327" s="276"/>
      <c r="H327" s="106">
        <f t="shared" si="9"/>
        <v>0</v>
      </c>
    </row>
    <row r="328" spans="1:8" ht="15">
      <c r="A328" s="57"/>
      <c r="B328" s="206" t="s">
        <v>309</v>
      </c>
      <c r="C328" s="104" t="s">
        <v>449</v>
      </c>
      <c r="D328" s="207">
        <v>4</v>
      </c>
      <c r="E328" s="208" t="s">
        <v>192</v>
      </c>
      <c r="F328" s="276"/>
      <c r="G328" s="276"/>
      <c r="H328" s="106">
        <f t="shared" si="9"/>
        <v>0</v>
      </c>
    </row>
    <row r="329" spans="1:8" ht="25.5">
      <c r="A329" s="57"/>
      <c r="B329" s="206" t="s">
        <v>311</v>
      </c>
      <c r="C329" s="104" t="s">
        <v>450</v>
      </c>
      <c r="D329" s="207">
        <v>1</v>
      </c>
      <c r="E329" s="208" t="s">
        <v>192</v>
      </c>
      <c r="F329" s="276"/>
      <c r="G329" s="276"/>
      <c r="H329" s="106">
        <f t="shared" si="9"/>
        <v>0</v>
      </c>
    </row>
    <row r="330" spans="1:8" ht="15">
      <c r="A330" s="57"/>
      <c r="B330" s="206" t="s">
        <v>313</v>
      </c>
      <c r="C330" s="104" t="s">
        <v>451</v>
      </c>
      <c r="D330" s="207">
        <v>1</v>
      </c>
      <c r="E330" s="208" t="s">
        <v>192</v>
      </c>
      <c r="F330" s="276"/>
      <c r="G330" s="276"/>
      <c r="H330" s="106">
        <f t="shared" si="9"/>
        <v>0</v>
      </c>
    </row>
    <row r="331" spans="1:8" ht="15">
      <c r="A331" s="57"/>
      <c r="B331" s="206" t="s">
        <v>315</v>
      </c>
      <c r="C331" s="104" t="s">
        <v>452</v>
      </c>
      <c r="D331" s="38">
        <v>99</v>
      </c>
      <c r="E331" s="208" t="s">
        <v>43</v>
      </c>
      <c r="F331" s="276"/>
      <c r="G331" s="276"/>
      <c r="H331" s="106">
        <f t="shared" si="9"/>
        <v>0</v>
      </c>
    </row>
    <row r="332" spans="1:8" ht="15">
      <c r="A332" s="57"/>
      <c r="B332" s="206" t="s">
        <v>317</v>
      </c>
      <c r="C332" s="104" t="s">
        <v>409</v>
      </c>
      <c r="D332" s="207">
        <v>56</v>
      </c>
      <c r="E332" s="208" t="s">
        <v>192</v>
      </c>
      <c r="F332" s="276"/>
      <c r="G332" s="276"/>
      <c r="H332" s="106">
        <f t="shared" si="9"/>
        <v>0</v>
      </c>
    </row>
    <row r="333" spans="1:8" ht="15">
      <c r="A333" s="57"/>
      <c r="B333" s="206" t="s">
        <v>319</v>
      </c>
      <c r="C333" s="104" t="s">
        <v>324</v>
      </c>
      <c r="D333" s="38">
        <v>39</v>
      </c>
      <c r="E333" s="208" t="s">
        <v>43</v>
      </c>
      <c r="F333" s="276"/>
      <c r="G333" s="276"/>
      <c r="H333" s="106">
        <f t="shared" si="9"/>
        <v>0</v>
      </c>
    </row>
    <row r="334" spans="1:8" ht="15">
      <c r="A334" s="57"/>
      <c r="B334" s="206" t="s">
        <v>321</v>
      </c>
      <c r="C334" s="104" t="s">
        <v>694</v>
      </c>
      <c r="D334" s="38">
        <v>130</v>
      </c>
      <c r="E334" s="208" t="s">
        <v>43</v>
      </c>
      <c r="F334" s="276"/>
      <c r="G334" s="276"/>
      <c r="H334" s="106">
        <f t="shared" si="9"/>
        <v>0</v>
      </c>
    </row>
    <row r="335" spans="1:8" ht="15">
      <c r="A335" s="57"/>
      <c r="B335" s="206" t="s">
        <v>323</v>
      </c>
      <c r="C335" s="104" t="s">
        <v>686</v>
      </c>
      <c r="D335" s="38">
        <v>130</v>
      </c>
      <c r="E335" s="208" t="s">
        <v>43</v>
      </c>
      <c r="F335" s="276"/>
      <c r="G335" s="276"/>
      <c r="H335" s="106">
        <f t="shared" si="9"/>
        <v>0</v>
      </c>
    </row>
    <row r="336" spans="1:8" ht="15">
      <c r="A336" s="57"/>
      <c r="B336" s="206" t="s">
        <v>323</v>
      </c>
      <c r="C336" s="104" t="s">
        <v>695</v>
      </c>
      <c r="D336" s="38">
        <v>200</v>
      </c>
      <c r="E336" s="208" t="s">
        <v>43</v>
      </c>
      <c r="F336" s="276"/>
      <c r="G336" s="276"/>
      <c r="H336" s="106">
        <f t="shared" si="9"/>
        <v>0</v>
      </c>
    </row>
    <row r="337" spans="1:8" ht="15">
      <c r="A337" s="57"/>
      <c r="B337" s="206" t="s">
        <v>325</v>
      </c>
      <c r="C337" s="104" t="s">
        <v>328</v>
      </c>
      <c r="D337" s="38">
        <v>39</v>
      </c>
      <c r="E337" s="208" t="s">
        <v>43</v>
      </c>
      <c r="F337" s="276"/>
      <c r="G337" s="276"/>
      <c r="H337" s="106">
        <f t="shared" si="9"/>
        <v>0</v>
      </c>
    </row>
    <row r="338" spans="1:8" ht="15">
      <c r="A338" s="57"/>
      <c r="B338" s="206" t="s">
        <v>327</v>
      </c>
      <c r="C338" s="104" t="s">
        <v>454</v>
      </c>
      <c r="D338" s="38">
        <v>130</v>
      </c>
      <c r="E338" s="208" t="s">
        <v>43</v>
      </c>
      <c r="F338" s="276"/>
      <c r="G338" s="276"/>
      <c r="H338" s="106">
        <f t="shared" si="9"/>
        <v>0</v>
      </c>
    </row>
    <row r="339" spans="1:8" ht="15">
      <c r="A339" s="57"/>
      <c r="B339" s="206" t="s">
        <v>329</v>
      </c>
      <c r="C339" s="104" t="s">
        <v>330</v>
      </c>
      <c r="D339" s="38">
        <v>130</v>
      </c>
      <c r="E339" s="208" t="s">
        <v>43</v>
      </c>
      <c r="F339" s="276"/>
      <c r="G339" s="276"/>
      <c r="H339" s="106">
        <f aca="true" t="shared" si="10" ref="H339:H359">SUM(F339,G339)*D339</f>
        <v>0</v>
      </c>
    </row>
    <row r="340" spans="1:8" ht="15">
      <c r="A340" s="57"/>
      <c r="B340" s="206" t="s">
        <v>331</v>
      </c>
      <c r="C340" s="104" t="s">
        <v>696</v>
      </c>
      <c r="D340" s="38">
        <v>200</v>
      </c>
      <c r="E340" s="208" t="s">
        <v>43</v>
      </c>
      <c r="F340" s="276"/>
      <c r="G340" s="276"/>
      <c r="H340" s="106">
        <f t="shared" si="10"/>
        <v>0</v>
      </c>
    </row>
    <row r="341" spans="1:8" ht="15">
      <c r="A341" s="57"/>
      <c r="B341" s="206" t="s">
        <v>333</v>
      </c>
      <c r="C341" s="104" t="s">
        <v>332</v>
      </c>
      <c r="D341" s="207">
        <v>26</v>
      </c>
      <c r="E341" s="208" t="s">
        <v>192</v>
      </c>
      <c r="F341" s="276"/>
      <c r="G341" s="276"/>
      <c r="H341" s="106">
        <f t="shared" si="10"/>
        <v>0</v>
      </c>
    </row>
    <row r="342" spans="1:8" ht="15">
      <c r="A342" s="57"/>
      <c r="B342" s="206" t="s">
        <v>335</v>
      </c>
      <c r="C342" s="104" t="s">
        <v>697</v>
      </c>
      <c r="D342" s="207">
        <v>70</v>
      </c>
      <c r="E342" s="208" t="s">
        <v>192</v>
      </c>
      <c r="F342" s="276"/>
      <c r="G342" s="276"/>
      <c r="H342" s="106">
        <f t="shared" si="10"/>
        <v>0</v>
      </c>
    </row>
    <row r="343" spans="1:8" ht="15">
      <c r="A343" s="57"/>
      <c r="B343" s="206" t="s">
        <v>337</v>
      </c>
      <c r="C343" s="104" t="s">
        <v>687</v>
      </c>
      <c r="D343" s="207">
        <v>95</v>
      </c>
      <c r="E343" s="208" t="s">
        <v>192</v>
      </c>
      <c r="F343" s="276"/>
      <c r="G343" s="276"/>
      <c r="H343" s="106">
        <f t="shared" si="10"/>
        <v>0</v>
      </c>
    </row>
    <row r="344" spans="1:8" ht="15">
      <c r="A344" s="57"/>
      <c r="B344" s="206" t="s">
        <v>339</v>
      </c>
      <c r="C344" s="104" t="s">
        <v>698</v>
      </c>
      <c r="D344" s="207">
        <v>125</v>
      </c>
      <c r="E344" s="208" t="s">
        <v>192</v>
      </c>
      <c r="F344" s="276"/>
      <c r="G344" s="276"/>
      <c r="H344" s="106">
        <f t="shared" si="10"/>
        <v>0</v>
      </c>
    </row>
    <row r="345" spans="1:8" ht="15">
      <c r="A345" s="57"/>
      <c r="B345" s="206" t="s">
        <v>341</v>
      </c>
      <c r="C345" s="104" t="s">
        <v>699</v>
      </c>
      <c r="D345" s="207">
        <v>2</v>
      </c>
      <c r="E345" s="208" t="s">
        <v>192</v>
      </c>
      <c r="F345" s="276"/>
      <c r="G345" s="276"/>
      <c r="H345" s="106">
        <f t="shared" si="10"/>
        <v>0</v>
      </c>
    </row>
    <row r="346" spans="1:8" ht="15">
      <c r="A346" s="57"/>
      <c r="B346" s="206" t="s">
        <v>343</v>
      </c>
      <c r="C346" s="104" t="s">
        <v>688</v>
      </c>
      <c r="D346" s="207">
        <v>4</v>
      </c>
      <c r="E346" s="208" t="s">
        <v>192</v>
      </c>
      <c r="F346" s="276"/>
      <c r="G346" s="276"/>
      <c r="H346" s="106">
        <f t="shared" si="10"/>
        <v>0</v>
      </c>
    </row>
    <row r="347" spans="1:8" ht="15">
      <c r="A347" s="57"/>
      <c r="B347" s="206" t="s">
        <v>345</v>
      </c>
      <c r="C347" s="104" t="s">
        <v>700</v>
      </c>
      <c r="D347" s="207">
        <v>10</v>
      </c>
      <c r="E347" s="208" t="s">
        <v>192</v>
      </c>
      <c r="F347" s="276"/>
      <c r="G347" s="276"/>
      <c r="H347" s="106">
        <f t="shared" si="10"/>
        <v>0</v>
      </c>
    </row>
    <row r="348" spans="1:8" ht="15">
      <c r="A348" s="57"/>
      <c r="B348" s="206" t="s">
        <v>347</v>
      </c>
      <c r="C348" s="104" t="s">
        <v>338</v>
      </c>
      <c r="D348" s="207">
        <v>4</v>
      </c>
      <c r="E348" s="208" t="s">
        <v>192</v>
      </c>
      <c r="F348" s="276"/>
      <c r="G348" s="276"/>
      <c r="H348" s="106">
        <f t="shared" si="10"/>
        <v>0</v>
      </c>
    </row>
    <row r="349" spans="1:8" ht="15">
      <c r="A349" s="57"/>
      <c r="B349" s="206" t="s">
        <v>349</v>
      </c>
      <c r="C349" s="104" t="s">
        <v>701</v>
      </c>
      <c r="D349" s="207">
        <v>1</v>
      </c>
      <c r="E349" s="208" t="s">
        <v>192</v>
      </c>
      <c r="F349" s="276"/>
      <c r="G349" s="276"/>
      <c r="H349" s="106">
        <f t="shared" si="10"/>
        <v>0</v>
      </c>
    </row>
    <row r="350" spans="1:8" ht="15">
      <c r="A350" s="57"/>
      <c r="B350" s="206" t="s">
        <v>350</v>
      </c>
      <c r="C350" s="104" t="s">
        <v>340</v>
      </c>
      <c r="D350" s="207">
        <v>6</v>
      </c>
      <c r="E350" s="208" t="s">
        <v>192</v>
      </c>
      <c r="F350" s="276"/>
      <c r="G350" s="276"/>
      <c r="H350" s="106">
        <f t="shared" si="10"/>
        <v>0</v>
      </c>
    </row>
    <row r="351" spans="1:8" ht="15">
      <c r="A351" s="57"/>
      <c r="B351" s="206" t="s">
        <v>352</v>
      </c>
      <c r="C351" s="104" t="s">
        <v>702</v>
      </c>
      <c r="D351" s="207">
        <v>6</v>
      </c>
      <c r="E351" s="208" t="s">
        <v>192</v>
      </c>
      <c r="F351" s="276"/>
      <c r="G351" s="276"/>
      <c r="H351" s="106">
        <f t="shared" si="10"/>
        <v>0</v>
      </c>
    </row>
    <row r="352" spans="1:8" ht="15">
      <c r="A352" s="57"/>
      <c r="B352" s="206" t="s">
        <v>354</v>
      </c>
      <c r="C352" s="104" t="s">
        <v>689</v>
      </c>
      <c r="D352" s="207">
        <v>5</v>
      </c>
      <c r="E352" s="208" t="s">
        <v>192</v>
      </c>
      <c r="F352" s="276"/>
      <c r="G352" s="276"/>
      <c r="H352" s="106">
        <f t="shared" si="10"/>
        <v>0</v>
      </c>
    </row>
    <row r="353" spans="1:8" ht="15">
      <c r="A353" s="57"/>
      <c r="B353" s="206" t="s">
        <v>356</v>
      </c>
      <c r="C353" s="104" t="s">
        <v>703</v>
      </c>
      <c r="D353" s="207">
        <v>5</v>
      </c>
      <c r="E353" s="208" t="s">
        <v>192</v>
      </c>
      <c r="F353" s="276"/>
      <c r="G353" s="276"/>
      <c r="H353" s="106">
        <f t="shared" si="10"/>
        <v>0</v>
      </c>
    </row>
    <row r="354" spans="1:8" ht="15">
      <c r="A354" s="57"/>
      <c r="B354" s="206" t="s">
        <v>358</v>
      </c>
      <c r="C354" s="104" t="s">
        <v>344</v>
      </c>
      <c r="D354" s="207">
        <v>4</v>
      </c>
      <c r="E354" s="208" t="s">
        <v>192</v>
      </c>
      <c r="F354" s="276"/>
      <c r="G354" s="276"/>
      <c r="H354" s="106">
        <f t="shared" si="10"/>
        <v>0</v>
      </c>
    </row>
    <row r="355" spans="1:8" ht="15">
      <c r="A355" s="57"/>
      <c r="B355" s="206" t="s">
        <v>361</v>
      </c>
      <c r="C355" s="104" t="s">
        <v>703</v>
      </c>
      <c r="D355" s="207">
        <v>2</v>
      </c>
      <c r="E355" s="208" t="s">
        <v>192</v>
      </c>
      <c r="F355" s="276"/>
      <c r="G355" s="276"/>
      <c r="H355" s="106">
        <f t="shared" si="10"/>
        <v>0</v>
      </c>
    </row>
    <row r="356" spans="1:8" ht="15">
      <c r="A356" s="57"/>
      <c r="B356" s="206" t="s">
        <v>363</v>
      </c>
      <c r="C356" s="104" t="s">
        <v>346</v>
      </c>
      <c r="D356" s="207">
        <v>26</v>
      </c>
      <c r="E356" s="208" t="s">
        <v>192</v>
      </c>
      <c r="F356" s="276"/>
      <c r="G356" s="276"/>
      <c r="H356" s="106">
        <f t="shared" si="10"/>
        <v>0</v>
      </c>
    </row>
    <row r="357" spans="1:8" ht="15">
      <c r="A357" s="57"/>
      <c r="B357" s="206" t="s">
        <v>365</v>
      </c>
      <c r="C357" s="104" t="s">
        <v>704</v>
      </c>
      <c r="D357" s="207">
        <v>35</v>
      </c>
      <c r="E357" s="208" t="s">
        <v>192</v>
      </c>
      <c r="F357" s="276"/>
      <c r="G357" s="276"/>
      <c r="H357" s="106">
        <f t="shared" si="10"/>
        <v>0</v>
      </c>
    </row>
    <row r="358" spans="1:8" ht="15">
      <c r="A358" s="57"/>
      <c r="B358" s="206" t="s">
        <v>367</v>
      </c>
      <c r="C358" s="104" t="s">
        <v>690</v>
      </c>
      <c r="D358" s="207">
        <v>55</v>
      </c>
      <c r="E358" s="208" t="s">
        <v>192</v>
      </c>
      <c r="F358" s="276"/>
      <c r="G358" s="276"/>
      <c r="H358" s="106">
        <f t="shared" si="10"/>
        <v>0</v>
      </c>
    </row>
    <row r="359" spans="1:8" ht="15">
      <c r="A359" s="57"/>
      <c r="B359" s="206" t="s">
        <v>369</v>
      </c>
      <c r="C359" s="104" t="s">
        <v>705</v>
      </c>
      <c r="D359" s="207">
        <v>65</v>
      </c>
      <c r="E359" s="208" t="s">
        <v>192</v>
      </c>
      <c r="F359" s="276"/>
      <c r="G359" s="276"/>
      <c r="H359" s="106">
        <f t="shared" si="10"/>
        <v>0</v>
      </c>
    </row>
    <row r="360" spans="1:8" ht="15">
      <c r="A360" s="57"/>
      <c r="B360" s="206" t="s">
        <v>371</v>
      </c>
      <c r="C360" s="104" t="s">
        <v>458</v>
      </c>
      <c r="D360" s="207">
        <v>6</v>
      </c>
      <c r="E360" s="208" t="s">
        <v>192</v>
      </c>
      <c r="F360" s="276"/>
      <c r="G360" s="276"/>
      <c r="H360" s="106">
        <f aca="true" t="shared" si="11" ref="H360:H370">SUM(F360,G360)*D360</f>
        <v>0</v>
      </c>
    </row>
    <row r="361" spans="1:8" ht="15">
      <c r="A361" s="57"/>
      <c r="B361" s="206" t="s">
        <v>373</v>
      </c>
      <c r="C361" s="104" t="s">
        <v>459</v>
      </c>
      <c r="D361" s="207">
        <v>14</v>
      </c>
      <c r="E361" s="208" t="s">
        <v>192</v>
      </c>
      <c r="F361" s="276"/>
      <c r="G361" s="276"/>
      <c r="H361" s="106">
        <f t="shared" si="11"/>
        <v>0</v>
      </c>
    </row>
    <row r="362" spans="1:8" ht="15">
      <c r="A362" s="57"/>
      <c r="B362" s="206" t="s">
        <v>375</v>
      </c>
      <c r="C362" s="104" t="s">
        <v>691</v>
      </c>
      <c r="D362" s="207">
        <v>12</v>
      </c>
      <c r="E362" s="208" t="s">
        <v>192</v>
      </c>
      <c r="F362" s="276"/>
      <c r="G362" s="276"/>
      <c r="H362" s="106">
        <f t="shared" si="11"/>
        <v>0</v>
      </c>
    </row>
    <row r="363" spans="1:8" ht="15">
      <c r="A363" s="57"/>
      <c r="B363" s="206" t="s">
        <v>377</v>
      </c>
      <c r="C363" s="104" t="s">
        <v>706</v>
      </c>
      <c r="D363" s="207">
        <v>7</v>
      </c>
      <c r="E363" s="208" t="s">
        <v>192</v>
      </c>
      <c r="F363" s="276"/>
      <c r="G363" s="276"/>
      <c r="H363" s="106">
        <f t="shared" si="11"/>
        <v>0</v>
      </c>
    </row>
    <row r="364" spans="1:8" ht="15">
      <c r="A364" s="57"/>
      <c r="B364" s="206" t="s">
        <v>379</v>
      </c>
      <c r="C364" s="104" t="s">
        <v>372</v>
      </c>
      <c r="D364" s="207">
        <v>4500</v>
      </c>
      <c r="E364" s="208" t="s">
        <v>13</v>
      </c>
      <c r="F364" s="276"/>
      <c r="G364" s="276"/>
      <c r="H364" s="106">
        <f t="shared" si="11"/>
        <v>0</v>
      </c>
    </row>
    <row r="365" spans="1:8" ht="15">
      <c r="A365" s="57"/>
      <c r="B365" s="206" t="s">
        <v>381</v>
      </c>
      <c r="C365" s="104" t="s">
        <v>374</v>
      </c>
      <c r="D365" s="38">
        <v>450</v>
      </c>
      <c r="E365" s="208" t="s">
        <v>43</v>
      </c>
      <c r="F365" s="276"/>
      <c r="G365" s="276"/>
      <c r="H365" s="106">
        <f t="shared" si="11"/>
        <v>0</v>
      </c>
    </row>
    <row r="366" spans="1:8" ht="15">
      <c r="A366" s="57"/>
      <c r="B366" s="206" t="s">
        <v>383</v>
      </c>
      <c r="C366" s="104" t="s">
        <v>376</v>
      </c>
      <c r="D366" s="207">
        <v>660</v>
      </c>
      <c r="E366" s="208" t="s">
        <v>192</v>
      </c>
      <c r="F366" s="276"/>
      <c r="G366" s="276"/>
      <c r="H366" s="106">
        <f t="shared" si="11"/>
        <v>0</v>
      </c>
    </row>
    <row r="367" spans="1:8" ht="15">
      <c r="A367" s="57"/>
      <c r="B367" s="206" t="s">
        <v>385</v>
      </c>
      <c r="C367" s="104" t="s">
        <v>460</v>
      </c>
      <c r="D367" s="207">
        <v>40</v>
      </c>
      <c r="E367" s="208" t="s">
        <v>192</v>
      </c>
      <c r="F367" s="276"/>
      <c r="G367" s="276"/>
      <c r="H367" s="106">
        <f t="shared" si="11"/>
        <v>0</v>
      </c>
    </row>
    <row r="368" spans="1:8" ht="15">
      <c r="A368" s="57"/>
      <c r="B368" s="206" t="s">
        <v>387</v>
      </c>
      <c r="C368" s="104" t="s">
        <v>461</v>
      </c>
      <c r="D368" s="207">
        <v>24</v>
      </c>
      <c r="E368" s="208" t="s">
        <v>192</v>
      </c>
      <c r="F368" s="276"/>
      <c r="G368" s="276"/>
      <c r="H368" s="106">
        <f t="shared" si="11"/>
        <v>0</v>
      </c>
    </row>
    <row r="369" spans="1:8" ht="15">
      <c r="A369" s="57"/>
      <c r="B369" s="206" t="s">
        <v>389</v>
      </c>
      <c r="C369" s="104" t="s">
        <v>707</v>
      </c>
      <c r="D369" s="207">
        <v>7</v>
      </c>
      <c r="E369" s="208" t="s">
        <v>192</v>
      </c>
      <c r="F369" s="276"/>
      <c r="G369" s="276"/>
      <c r="H369" s="106">
        <f t="shared" si="11"/>
        <v>0</v>
      </c>
    </row>
    <row r="370" spans="1:8" ht="15">
      <c r="A370" s="57"/>
      <c r="B370" s="206" t="s">
        <v>708</v>
      </c>
      <c r="C370" s="104" t="s">
        <v>709</v>
      </c>
      <c r="D370" s="38">
        <v>100</v>
      </c>
      <c r="E370" s="208" t="s">
        <v>43</v>
      </c>
      <c r="F370" s="276"/>
      <c r="G370" s="276"/>
      <c r="H370" s="106">
        <f t="shared" si="11"/>
        <v>0</v>
      </c>
    </row>
    <row r="371" spans="1:8" ht="15">
      <c r="A371" s="107"/>
      <c r="B371" s="107"/>
      <c r="C371" s="219" t="s">
        <v>493</v>
      </c>
      <c r="D371" s="220"/>
      <c r="E371" s="221"/>
      <c r="F371" s="222">
        <f>SUMPRODUCT(D274:D370,F274:F370)</f>
        <v>0</v>
      </c>
      <c r="G371" s="222">
        <f>SUMPRODUCT(D274:D370,G274:G370)</f>
        <v>0</v>
      </c>
      <c r="H371" s="223">
        <f>SUM(H274:H370)</f>
        <v>0</v>
      </c>
    </row>
    <row r="372" spans="1:8" ht="15">
      <c r="A372" s="108"/>
      <c r="B372" s="9" t="s">
        <v>51</v>
      </c>
      <c r="C372" s="10" t="s">
        <v>48</v>
      </c>
      <c r="D372" s="11"/>
      <c r="E372" s="12"/>
      <c r="F372" s="13"/>
      <c r="G372" s="13"/>
      <c r="H372" s="224"/>
    </row>
    <row r="373" spans="1:8" ht="15">
      <c r="A373" s="57"/>
      <c r="B373" s="201">
        <v>1</v>
      </c>
      <c r="C373" s="91" t="s">
        <v>463</v>
      </c>
      <c r="D373" s="202"/>
      <c r="E373" s="203"/>
      <c r="F373" s="204"/>
      <c r="G373" s="204"/>
      <c r="H373" s="205"/>
    </row>
    <row r="374" spans="1:8" ht="15">
      <c r="A374" s="57"/>
      <c r="B374" s="206" t="s">
        <v>10</v>
      </c>
      <c r="C374" s="104" t="s">
        <v>464</v>
      </c>
      <c r="D374" s="38">
        <v>18</v>
      </c>
      <c r="E374" s="208" t="s">
        <v>43</v>
      </c>
      <c r="F374" s="276"/>
      <c r="G374" s="276"/>
      <c r="H374" s="106">
        <f aca="true" t="shared" si="12" ref="H374:H381">SUM(F374,G374)*D374</f>
        <v>0</v>
      </c>
    </row>
    <row r="375" spans="1:8" ht="15">
      <c r="A375" s="57"/>
      <c r="B375" s="206" t="s">
        <v>24</v>
      </c>
      <c r="C375" s="104" t="s">
        <v>465</v>
      </c>
      <c r="D375" s="207">
        <v>4</v>
      </c>
      <c r="E375" s="208" t="s">
        <v>192</v>
      </c>
      <c r="F375" s="276"/>
      <c r="G375" s="276"/>
      <c r="H375" s="106">
        <f t="shared" si="12"/>
        <v>0</v>
      </c>
    </row>
    <row r="376" spans="1:8" ht="15">
      <c r="A376" s="57"/>
      <c r="B376" s="206" t="s">
        <v>26</v>
      </c>
      <c r="C376" s="104" t="s">
        <v>466</v>
      </c>
      <c r="D376" s="38">
        <v>450</v>
      </c>
      <c r="E376" s="208" t="s">
        <v>43</v>
      </c>
      <c r="F376" s="276"/>
      <c r="G376" s="276"/>
      <c r="H376" s="106">
        <f t="shared" si="12"/>
        <v>0</v>
      </c>
    </row>
    <row r="377" spans="1:8" ht="15">
      <c r="A377" s="57"/>
      <c r="B377" s="206" t="s">
        <v>41</v>
      </c>
      <c r="C377" s="104" t="s">
        <v>467</v>
      </c>
      <c r="D377" s="207">
        <v>6</v>
      </c>
      <c r="E377" s="208" t="s">
        <v>192</v>
      </c>
      <c r="F377" s="276"/>
      <c r="G377" s="276"/>
      <c r="H377" s="106">
        <f t="shared" si="12"/>
        <v>0</v>
      </c>
    </row>
    <row r="378" spans="1:8" ht="38.25">
      <c r="A378" s="57"/>
      <c r="B378" s="206" t="s">
        <v>42</v>
      </c>
      <c r="C378" s="104" t="s">
        <v>468</v>
      </c>
      <c r="D378" s="207">
        <v>182</v>
      </c>
      <c r="E378" s="208" t="s">
        <v>192</v>
      </c>
      <c r="F378" s="276"/>
      <c r="G378" s="276"/>
      <c r="H378" s="106">
        <f t="shared" si="12"/>
        <v>0</v>
      </c>
    </row>
    <row r="379" spans="1:8" ht="15">
      <c r="A379" s="57"/>
      <c r="B379" s="206" t="s">
        <v>198</v>
      </c>
      <c r="C379" s="104" t="s">
        <v>469</v>
      </c>
      <c r="D379" s="207">
        <v>30</v>
      </c>
      <c r="E379" s="208" t="s">
        <v>192</v>
      </c>
      <c r="F379" s="276"/>
      <c r="G379" s="276"/>
      <c r="H379" s="106">
        <f t="shared" si="12"/>
        <v>0</v>
      </c>
    </row>
    <row r="380" spans="1:8" ht="15">
      <c r="A380" s="57"/>
      <c r="B380" s="206" t="s">
        <v>210</v>
      </c>
      <c r="C380" s="104" t="s">
        <v>470</v>
      </c>
      <c r="D380" s="207">
        <v>30</v>
      </c>
      <c r="E380" s="208" t="s">
        <v>192</v>
      </c>
      <c r="F380" s="276"/>
      <c r="G380" s="276"/>
      <c r="H380" s="106">
        <f t="shared" si="12"/>
        <v>0</v>
      </c>
    </row>
    <row r="381" spans="1:8" ht="15">
      <c r="A381" s="57"/>
      <c r="B381" s="206" t="s">
        <v>216</v>
      </c>
      <c r="C381" s="104" t="s">
        <v>471</v>
      </c>
      <c r="D381" s="207">
        <v>180</v>
      </c>
      <c r="E381" s="208" t="s">
        <v>192</v>
      </c>
      <c r="F381" s="276"/>
      <c r="G381" s="276"/>
      <c r="H381" s="106">
        <f t="shared" si="12"/>
        <v>0</v>
      </c>
    </row>
    <row r="382" spans="1:8" ht="15">
      <c r="A382" s="107"/>
      <c r="B382" s="107"/>
      <c r="C382" s="226" t="s">
        <v>490</v>
      </c>
      <c r="D382" s="227"/>
      <c r="E382" s="228"/>
      <c r="F382" s="229">
        <f>SUMPRODUCT(D374:D381,F374:F381)</f>
        <v>0</v>
      </c>
      <c r="G382" s="229">
        <f>SUMPRODUCT(D374:D381,G374:G381)</f>
        <v>0</v>
      </c>
      <c r="H382" s="230">
        <f>SUM(H374:H381)</f>
        <v>0</v>
      </c>
    </row>
    <row r="383" spans="1:8" ht="15">
      <c r="A383" s="108"/>
      <c r="B383" s="9" t="s">
        <v>52</v>
      </c>
      <c r="C383" s="10" t="s">
        <v>472</v>
      </c>
      <c r="D383" s="11"/>
      <c r="E383" s="12"/>
      <c r="F383" s="13"/>
      <c r="G383" s="13"/>
      <c r="H383" s="224"/>
    </row>
    <row r="384" spans="1:8" ht="25.5">
      <c r="A384" s="57"/>
      <c r="B384" s="201">
        <v>1</v>
      </c>
      <c r="C384" s="91" t="s">
        <v>473</v>
      </c>
      <c r="D384" s="202"/>
      <c r="E384" s="203"/>
      <c r="F384" s="204"/>
      <c r="G384" s="204"/>
      <c r="H384" s="205"/>
    </row>
    <row r="385" spans="1:8" ht="15">
      <c r="A385" s="57"/>
      <c r="B385" s="206" t="s">
        <v>10</v>
      </c>
      <c r="C385" s="104" t="s">
        <v>474</v>
      </c>
      <c r="D385" s="38">
        <v>81</v>
      </c>
      <c r="E385" s="208" t="s">
        <v>43</v>
      </c>
      <c r="F385" s="276"/>
      <c r="G385" s="276"/>
      <c r="H385" s="106">
        <f>SUM(F385,G385)*D385</f>
        <v>0</v>
      </c>
    </row>
    <row r="386" spans="1:8" ht="15">
      <c r="A386" s="57"/>
      <c r="B386" s="206" t="s">
        <v>24</v>
      </c>
      <c r="C386" s="104" t="s">
        <v>475</v>
      </c>
      <c r="D386" s="207">
        <v>15</v>
      </c>
      <c r="E386" s="208" t="s">
        <v>192</v>
      </c>
      <c r="F386" s="276"/>
      <c r="G386" s="276"/>
      <c r="H386" s="106">
        <f>SUM(F386,G386)*D386</f>
        <v>0</v>
      </c>
    </row>
    <row r="387" spans="1:8" ht="15">
      <c r="A387" s="57"/>
      <c r="B387" s="206" t="s">
        <v>26</v>
      </c>
      <c r="C387" s="104" t="s">
        <v>476</v>
      </c>
      <c r="D387" s="207">
        <v>12</v>
      </c>
      <c r="E387" s="208" t="s">
        <v>192</v>
      </c>
      <c r="F387" s="276"/>
      <c r="G387" s="276"/>
      <c r="H387" s="106">
        <f>SUM(F387,G387)*D387</f>
        <v>0</v>
      </c>
    </row>
    <row r="388" spans="1:8" ht="15">
      <c r="A388" s="57"/>
      <c r="B388" s="206" t="s">
        <v>41</v>
      </c>
      <c r="C388" s="104" t="s">
        <v>477</v>
      </c>
      <c r="D388" s="38">
        <v>100</v>
      </c>
      <c r="E388" s="208" t="s">
        <v>43</v>
      </c>
      <c r="F388" s="276"/>
      <c r="G388" s="276"/>
      <c r="H388" s="106">
        <f>SUM(F388,G388)*D388</f>
        <v>0</v>
      </c>
    </row>
    <row r="389" spans="1:8" ht="15">
      <c r="A389" s="57"/>
      <c r="B389" s="206" t="s">
        <v>42</v>
      </c>
      <c r="C389" s="104" t="s">
        <v>478</v>
      </c>
      <c r="D389" s="38">
        <v>4</v>
      </c>
      <c r="E389" s="208" t="s">
        <v>43</v>
      </c>
      <c r="F389" s="276"/>
      <c r="G389" s="276"/>
      <c r="H389" s="106">
        <f>SUM(F389,G389)*D389</f>
        <v>0</v>
      </c>
    </row>
    <row r="390" spans="1:8" ht="15">
      <c r="A390" s="107"/>
      <c r="B390" s="107"/>
      <c r="C390" s="226" t="s">
        <v>491</v>
      </c>
      <c r="D390" s="227"/>
      <c r="E390" s="228"/>
      <c r="F390" s="229">
        <f>SUMPRODUCT(D385:D389,F385:F389)</f>
        <v>0</v>
      </c>
      <c r="G390" s="229">
        <f>SUMPRODUCT(D385:D389,G385:G389)</f>
        <v>0</v>
      </c>
      <c r="H390" s="230">
        <f>SUM(H385:H389)</f>
        <v>0</v>
      </c>
    </row>
    <row r="391" spans="1:8" ht="15">
      <c r="A391" s="108"/>
      <c r="B391" s="9" t="s">
        <v>53</v>
      </c>
      <c r="C391" s="10" t="s">
        <v>49</v>
      </c>
      <c r="D391" s="11"/>
      <c r="E391" s="12"/>
      <c r="F391" s="13"/>
      <c r="G391" s="13"/>
      <c r="H391" s="224"/>
    </row>
    <row r="392" spans="1:8" ht="15">
      <c r="A392" s="57"/>
      <c r="B392" s="231">
        <v>1</v>
      </c>
      <c r="C392" s="104" t="s">
        <v>479</v>
      </c>
      <c r="D392" s="38">
        <v>6</v>
      </c>
      <c r="E392" s="208" t="s">
        <v>480</v>
      </c>
      <c r="F392" s="276"/>
      <c r="G392" s="276"/>
      <c r="H392" s="106">
        <f aca="true" t="shared" si="13" ref="H392:H397">SUM(F392,G392)*D392</f>
        <v>0</v>
      </c>
    </row>
    <row r="393" spans="1:8" ht="25.5">
      <c r="A393" s="57"/>
      <c r="B393" s="231">
        <v>2</v>
      </c>
      <c r="C393" s="104" t="s">
        <v>481</v>
      </c>
      <c r="D393" s="207">
        <v>1</v>
      </c>
      <c r="E393" s="208" t="s">
        <v>13</v>
      </c>
      <c r="F393" s="276"/>
      <c r="G393" s="276"/>
      <c r="H393" s="106">
        <f t="shared" si="13"/>
        <v>0</v>
      </c>
    </row>
    <row r="394" spans="1:8" ht="25.5">
      <c r="A394" s="57"/>
      <c r="B394" s="231">
        <v>3</v>
      </c>
      <c r="C394" s="104" t="s">
        <v>482</v>
      </c>
      <c r="D394" s="207">
        <v>1</v>
      </c>
      <c r="E394" s="208" t="s">
        <v>13</v>
      </c>
      <c r="F394" s="276"/>
      <c r="G394" s="276"/>
      <c r="H394" s="106">
        <f t="shared" si="13"/>
        <v>0</v>
      </c>
    </row>
    <row r="395" spans="1:8" ht="15">
      <c r="A395" s="57"/>
      <c r="B395" s="231">
        <v>4</v>
      </c>
      <c r="C395" s="104" t="s">
        <v>483</v>
      </c>
      <c r="D395" s="207">
        <v>1</v>
      </c>
      <c r="E395" s="208" t="s">
        <v>13</v>
      </c>
      <c r="F395" s="276"/>
      <c r="G395" s="276"/>
      <c r="H395" s="106">
        <f t="shared" si="13"/>
        <v>0</v>
      </c>
    </row>
    <row r="396" spans="1:8" ht="25.5">
      <c r="A396" s="57"/>
      <c r="B396" s="231">
        <v>5</v>
      </c>
      <c r="C396" s="104" t="s">
        <v>484</v>
      </c>
      <c r="D396" s="207">
        <v>1</v>
      </c>
      <c r="E396" s="208" t="s">
        <v>13</v>
      </c>
      <c r="F396" s="276"/>
      <c r="G396" s="276"/>
      <c r="H396" s="106">
        <f t="shared" si="13"/>
        <v>0</v>
      </c>
    </row>
    <row r="397" spans="1:8" ht="25.5">
      <c r="A397" s="57"/>
      <c r="B397" s="231">
        <v>6</v>
      </c>
      <c r="C397" s="104" t="s">
        <v>485</v>
      </c>
      <c r="D397" s="207">
        <v>1</v>
      </c>
      <c r="E397" s="208" t="s">
        <v>13</v>
      </c>
      <c r="F397" s="276"/>
      <c r="G397" s="276"/>
      <c r="H397" s="106">
        <f t="shared" si="13"/>
        <v>0</v>
      </c>
    </row>
    <row r="398" spans="1:8" ht="15">
      <c r="A398" s="57"/>
      <c r="B398" s="231">
        <v>7</v>
      </c>
      <c r="C398" s="104" t="s">
        <v>486</v>
      </c>
      <c r="D398" s="207">
        <v>1</v>
      </c>
      <c r="E398" s="208" t="s">
        <v>13</v>
      </c>
      <c r="F398" s="276"/>
      <c r="G398" s="276"/>
      <c r="H398" s="106">
        <f>SUM(F398,G398)*D398</f>
        <v>0</v>
      </c>
    </row>
    <row r="399" spans="1:8" ht="15">
      <c r="A399" s="57"/>
      <c r="B399" s="231">
        <v>8</v>
      </c>
      <c r="C399" s="104" t="s">
        <v>710</v>
      </c>
      <c r="D399" s="207">
        <v>1</v>
      </c>
      <c r="E399" s="208" t="s">
        <v>13</v>
      </c>
      <c r="F399" s="276"/>
      <c r="G399" s="276"/>
      <c r="H399" s="106">
        <f>SUM(F399,G399)*D399</f>
        <v>0</v>
      </c>
    </row>
    <row r="400" spans="1:8" ht="15">
      <c r="A400" s="107"/>
      <c r="B400" s="232"/>
      <c r="C400" s="233" t="s">
        <v>492</v>
      </c>
      <c r="D400" s="227"/>
      <c r="E400" s="228"/>
      <c r="F400" s="229">
        <f>SUMPRODUCT(D392:D399,F392:F399)</f>
        <v>0</v>
      </c>
      <c r="G400" s="229">
        <f>SUMPRODUCT(D392:D399,G392:G399)</f>
        <v>0</v>
      </c>
      <c r="H400" s="230">
        <f>SUM(H392:H399)</f>
        <v>0</v>
      </c>
    </row>
    <row r="401" spans="1:8" ht="15">
      <c r="A401" s="108"/>
      <c r="B401" s="9" t="s">
        <v>670</v>
      </c>
      <c r="C401" s="10" t="s">
        <v>489</v>
      </c>
      <c r="D401" s="11"/>
      <c r="E401" s="12"/>
      <c r="F401" s="13"/>
      <c r="G401" s="13"/>
      <c r="H401" s="224"/>
    </row>
    <row r="402" spans="1:8" ht="15">
      <c r="A402" s="57"/>
      <c r="B402" s="201" t="s">
        <v>494</v>
      </c>
      <c r="C402" s="91" t="s">
        <v>658</v>
      </c>
      <c r="D402" s="202"/>
      <c r="E402" s="203"/>
      <c r="F402" s="204"/>
      <c r="G402" s="204"/>
      <c r="H402" s="205"/>
    </row>
    <row r="403" spans="1:8" ht="15">
      <c r="A403" s="57"/>
      <c r="B403" s="231" t="s">
        <v>10</v>
      </c>
      <c r="C403" s="104" t="s">
        <v>495</v>
      </c>
      <c r="D403" s="38">
        <v>1550</v>
      </c>
      <c r="E403" s="208" t="s">
        <v>496</v>
      </c>
      <c r="F403" s="276"/>
      <c r="G403" s="276"/>
      <c r="H403" s="106">
        <f aca="true" t="shared" si="14" ref="H403:H416">(F403+G403)*D403</f>
        <v>0</v>
      </c>
    </row>
    <row r="404" spans="1:8" ht="15">
      <c r="A404" s="57"/>
      <c r="B404" s="231" t="s">
        <v>24</v>
      </c>
      <c r="C404" s="104" t="s">
        <v>497</v>
      </c>
      <c r="D404" s="38">
        <v>2915</v>
      </c>
      <c r="E404" s="208" t="s">
        <v>496</v>
      </c>
      <c r="F404" s="276"/>
      <c r="G404" s="276"/>
      <c r="H404" s="106">
        <f t="shared" si="14"/>
        <v>0</v>
      </c>
    </row>
    <row r="405" spans="1:8" ht="15">
      <c r="A405" s="57"/>
      <c r="B405" s="231" t="s">
        <v>26</v>
      </c>
      <c r="C405" s="104" t="s">
        <v>498</v>
      </c>
      <c r="D405" s="38">
        <v>680</v>
      </c>
      <c r="E405" s="208" t="s">
        <v>496</v>
      </c>
      <c r="F405" s="276"/>
      <c r="G405" s="276"/>
      <c r="H405" s="106">
        <f t="shared" si="14"/>
        <v>0</v>
      </c>
    </row>
    <row r="406" spans="1:8" ht="15">
      <c r="A406" s="57"/>
      <c r="B406" s="231" t="s">
        <v>41</v>
      </c>
      <c r="C406" s="104" t="s">
        <v>499</v>
      </c>
      <c r="D406" s="38">
        <v>300</v>
      </c>
      <c r="E406" s="208" t="s">
        <v>496</v>
      </c>
      <c r="F406" s="276"/>
      <c r="G406" s="276"/>
      <c r="H406" s="106">
        <f t="shared" si="14"/>
        <v>0</v>
      </c>
    </row>
    <row r="407" spans="1:8" ht="15">
      <c r="A407" s="57"/>
      <c r="B407" s="231" t="s">
        <v>42</v>
      </c>
      <c r="C407" s="104" t="s">
        <v>500</v>
      </c>
      <c r="D407" s="38">
        <v>650</v>
      </c>
      <c r="E407" s="208" t="s">
        <v>496</v>
      </c>
      <c r="F407" s="276"/>
      <c r="G407" s="276"/>
      <c r="H407" s="106">
        <f t="shared" si="14"/>
        <v>0</v>
      </c>
    </row>
    <row r="408" spans="1:8" ht="15">
      <c r="A408" s="57"/>
      <c r="B408" s="231" t="s">
        <v>198</v>
      </c>
      <c r="C408" s="104" t="s">
        <v>501</v>
      </c>
      <c r="D408" s="38">
        <v>725</v>
      </c>
      <c r="E408" s="208" t="s">
        <v>480</v>
      </c>
      <c r="F408" s="276"/>
      <c r="G408" s="276"/>
      <c r="H408" s="106">
        <f t="shared" si="14"/>
        <v>0</v>
      </c>
    </row>
    <row r="409" spans="1:8" ht="15">
      <c r="A409" s="57"/>
      <c r="B409" s="231" t="s">
        <v>210</v>
      </c>
      <c r="C409" s="104" t="s">
        <v>502</v>
      </c>
      <c r="D409" s="38">
        <v>67</v>
      </c>
      <c r="E409" s="208" t="s">
        <v>480</v>
      </c>
      <c r="F409" s="276"/>
      <c r="G409" s="276"/>
      <c r="H409" s="106">
        <f t="shared" si="14"/>
        <v>0</v>
      </c>
    </row>
    <row r="410" spans="1:8" ht="15">
      <c r="A410" s="57"/>
      <c r="B410" s="231" t="s">
        <v>216</v>
      </c>
      <c r="C410" s="104" t="s">
        <v>503</v>
      </c>
      <c r="D410" s="38">
        <v>306</v>
      </c>
      <c r="E410" s="208" t="s">
        <v>43</v>
      </c>
      <c r="F410" s="276"/>
      <c r="G410" s="276"/>
      <c r="H410" s="106">
        <f t="shared" si="14"/>
        <v>0</v>
      </c>
    </row>
    <row r="411" spans="1:8" ht="15">
      <c r="A411" s="57"/>
      <c r="B411" s="231" t="s">
        <v>222</v>
      </c>
      <c r="C411" s="104" t="s">
        <v>504</v>
      </c>
      <c r="D411" s="38">
        <v>150</v>
      </c>
      <c r="E411" s="208" t="s">
        <v>43</v>
      </c>
      <c r="F411" s="276"/>
      <c r="G411" s="276"/>
      <c r="H411" s="106">
        <f t="shared" si="14"/>
        <v>0</v>
      </c>
    </row>
    <row r="412" spans="1:8" ht="15">
      <c r="A412" s="57"/>
      <c r="B412" s="231" t="s">
        <v>224</v>
      </c>
      <c r="C412" s="104" t="s">
        <v>505</v>
      </c>
      <c r="D412" s="38">
        <v>82</v>
      </c>
      <c r="E412" s="208" t="s">
        <v>43</v>
      </c>
      <c r="F412" s="276"/>
      <c r="G412" s="276"/>
      <c r="H412" s="106">
        <f t="shared" si="14"/>
        <v>0</v>
      </c>
    </row>
    <row r="413" spans="1:8" ht="15">
      <c r="A413" s="57"/>
      <c r="B413" s="231" t="s">
        <v>226</v>
      </c>
      <c r="C413" s="104" t="s">
        <v>506</v>
      </c>
      <c r="D413" s="38">
        <v>80</v>
      </c>
      <c r="E413" s="208" t="s">
        <v>43</v>
      </c>
      <c r="F413" s="276"/>
      <c r="G413" s="276"/>
      <c r="H413" s="106">
        <f t="shared" si="14"/>
        <v>0</v>
      </c>
    </row>
    <row r="414" spans="1:8" ht="15">
      <c r="A414" s="57"/>
      <c r="B414" s="231" t="s">
        <v>228</v>
      </c>
      <c r="C414" s="104" t="s">
        <v>507</v>
      </c>
      <c r="D414" s="38">
        <v>33</v>
      </c>
      <c r="E414" s="208" t="s">
        <v>43</v>
      </c>
      <c r="F414" s="276"/>
      <c r="G414" s="276"/>
      <c r="H414" s="106">
        <f t="shared" si="14"/>
        <v>0</v>
      </c>
    </row>
    <row r="415" spans="1:8" ht="15">
      <c r="A415" s="57"/>
      <c r="B415" s="231" t="s">
        <v>230</v>
      </c>
      <c r="C415" s="104" t="s">
        <v>508</v>
      </c>
      <c r="D415" s="38">
        <v>2.5</v>
      </c>
      <c r="E415" s="208" t="s">
        <v>11</v>
      </c>
      <c r="F415" s="276"/>
      <c r="G415" s="276"/>
      <c r="H415" s="106">
        <f t="shared" si="14"/>
        <v>0</v>
      </c>
    </row>
    <row r="416" spans="1:8" ht="15">
      <c r="A416" s="57"/>
      <c r="B416" s="231" t="s">
        <v>232</v>
      </c>
      <c r="C416" s="104" t="s">
        <v>509</v>
      </c>
      <c r="D416" s="38">
        <v>330</v>
      </c>
      <c r="E416" s="208" t="s">
        <v>496</v>
      </c>
      <c r="F416" s="276"/>
      <c r="G416" s="276"/>
      <c r="H416" s="106">
        <f t="shared" si="14"/>
        <v>0</v>
      </c>
    </row>
    <row r="417" spans="1:8" ht="15">
      <c r="A417" s="57"/>
      <c r="B417" s="201">
        <v>2</v>
      </c>
      <c r="C417" s="91" t="s">
        <v>659</v>
      </c>
      <c r="D417" s="202"/>
      <c r="E417" s="203"/>
      <c r="F417" s="204"/>
      <c r="G417" s="204"/>
      <c r="H417" s="205"/>
    </row>
    <row r="418" spans="1:8" ht="15">
      <c r="A418" s="57"/>
      <c r="B418" s="231" t="s">
        <v>12</v>
      </c>
      <c r="C418" s="104" t="s">
        <v>510</v>
      </c>
      <c r="D418" s="207">
        <v>8</v>
      </c>
      <c r="E418" s="208" t="s">
        <v>22</v>
      </c>
      <c r="F418" s="276"/>
      <c r="G418" s="276"/>
      <c r="H418" s="106">
        <f aca="true" t="shared" si="15" ref="H418:H428">(F418+G418)*D418</f>
        <v>0</v>
      </c>
    </row>
    <row r="419" spans="1:8" ht="15">
      <c r="A419" s="57"/>
      <c r="B419" s="231" t="s">
        <v>17</v>
      </c>
      <c r="C419" s="104" t="s">
        <v>511</v>
      </c>
      <c r="D419" s="207">
        <v>27</v>
      </c>
      <c r="E419" s="208" t="s">
        <v>22</v>
      </c>
      <c r="F419" s="276"/>
      <c r="G419" s="276"/>
      <c r="H419" s="106">
        <f t="shared" si="15"/>
        <v>0</v>
      </c>
    </row>
    <row r="420" spans="1:8" ht="15">
      <c r="A420" s="57"/>
      <c r="B420" s="231" t="s">
        <v>45</v>
      </c>
      <c r="C420" s="104" t="s">
        <v>512</v>
      </c>
      <c r="D420" s="207">
        <v>28</v>
      </c>
      <c r="E420" s="208" t="s">
        <v>22</v>
      </c>
      <c r="F420" s="276"/>
      <c r="G420" s="276"/>
      <c r="H420" s="106">
        <f t="shared" si="15"/>
        <v>0</v>
      </c>
    </row>
    <row r="421" spans="1:8" ht="15">
      <c r="A421" s="57"/>
      <c r="B421" s="231" t="s">
        <v>244</v>
      </c>
      <c r="C421" s="104" t="s">
        <v>513</v>
      </c>
      <c r="D421" s="207">
        <v>39</v>
      </c>
      <c r="E421" s="208" t="s">
        <v>22</v>
      </c>
      <c r="F421" s="276"/>
      <c r="G421" s="276"/>
      <c r="H421" s="106">
        <f t="shared" si="15"/>
        <v>0</v>
      </c>
    </row>
    <row r="422" spans="1:8" ht="15">
      <c r="A422" s="57"/>
      <c r="B422" s="231" t="s">
        <v>246</v>
      </c>
      <c r="C422" s="104" t="s">
        <v>514</v>
      </c>
      <c r="D422" s="207">
        <v>8</v>
      </c>
      <c r="E422" s="208" t="s">
        <v>22</v>
      </c>
      <c r="F422" s="276"/>
      <c r="G422" s="276"/>
      <c r="H422" s="106">
        <f t="shared" si="15"/>
        <v>0</v>
      </c>
    </row>
    <row r="423" spans="1:8" ht="15">
      <c r="A423" s="57"/>
      <c r="B423" s="231" t="s">
        <v>248</v>
      </c>
      <c r="C423" s="104" t="s">
        <v>515</v>
      </c>
      <c r="D423" s="207">
        <v>5</v>
      </c>
      <c r="E423" s="208" t="s">
        <v>22</v>
      </c>
      <c r="F423" s="276"/>
      <c r="G423" s="276"/>
      <c r="H423" s="106">
        <f t="shared" si="15"/>
        <v>0</v>
      </c>
    </row>
    <row r="424" spans="1:8" ht="15">
      <c r="A424" s="57"/>
      <c r="B424" s="231" t="s">
        <v>250</v>
      </c>
      <c r="C424" s="104" t="s">
        <v>516</v>
      </c>
      <c r="D424" s="207">
        <v>32</v>
      </c>
      <c r="E424" s="208" t="s">
        <v>22</v>
      </c>
      <c r="F424" s="276"/>
      <c r="G424" s="276"/>
      <c r="H424" s="106">
        <f t="shared" si="15"/>
        <v>0</v>
      </c>
    </row>
    <row r="425" spans="1:8" ht="15">
      <c r="A425" s="57"/>
      <c r="B425" s="231" t="s">
        <v>252</v>
      </c>
      <c r="C425" s="104" t="s">
        <v>517</v>
      </c>
      <c r="D425" s="207">
        <v>7</v>
      </c>
      <c r="E425" s="208" t="s">
        <v>22</v>
      </c>
      <c r="F425" s="276"/>
      <c r="G425" s="276"/>
      <c r="H425" s="106">
        <f t="shared" si="15"/>
        <v>0</v>
      </c>
    </row>
    <row r="426" spans="1:8" ht="15">
      <c r="A426" s="57"/>
      <c r="B426" s="231" t="s">
        <v>254</v>
      </c>
      <c r="C426" s="104" t="s">
        <v>518</v>
      </c>
      <c r="D426" s="207">
        <v>10</v>
      </c>
      <c r="E426" s="208" t="s">
        <v>22</v>
      </c>
      <c r="F426" s="276"/>
      <c r="G426" s="276"/>
      <c r="H426" s="106">
        <f t="shared" si="15"/>
        <v>0</v>
      </c>
    </row>
    <row r="427" spans="1:8" ht="15">
      <c r="A427" s="57"/>
      <c r="B427" s="231" t="s">
        <v>260</v>
      </c>
      <c r="C427" s="104" t="s">
        <v>519</v>
      </c>
      <c r="D427" s="207">
        <v>6</v>
      </c>
      <c r="E427" s="208" t="s">
        <v>22</v>
      </c>
      <c r="F427" s="276"/>
      <c r="G427" s="276"/>
      <c r="H427" s="106">
        <f t="shared" si="15"/>
        <v>0</v>
      </c>
    </row>
    <row r="428" spans="1:8" ht="15">
      <c r="A428" s="57"/>
      <c r="B428" s="231" t="s">
        <v>272</v>
      </c>
      <c r="C428" s="104" t="s">
        <v>520</v>
      </c>
      <c r="D428" s="207">
        <v>2</v>
      </c>
      <c r="E428" s="208" t="s">
        <v>22</v>
      </c>
      <c r="F428" s="276"/>
      <c r="G428" s="276"/>
      <c r="H428" s="106">
        <f t="shared" si="15"/>
        <v>0</v>
      </c>
    </row>
    <row r="429" spans="1:8" ht="15">
      <c r="A429" s="57"/>
      <c r="B429" s="231" t="s">
        <v>274</v>
      </c>
      <c r="C429" s="104" t="s">
        <v>711</v>
      </c>
      <c r="D429" s="207">
        <v>2</v>
      </c>
      <c r="E429" s="208" t="s">
        <v>22</v>
      </c>
      <c r="F429" s="276"/>
      <c r="G429" s="276"/>
      <c r="H429" s="106">
        <f>(F429+G429)*D429</f>
        <v>0</v>
      </c>
    </row>
    <row r="430" spans="1:8" ht="15">
      <c r="A430" s="57"/>
      <c r="B430" s="231" t="s">
        <v>276</v>
      </c>
      <c r="C430" s="104" t="s">
        <v>521</v>
      </c>
      <c r="D430" s="38">
        <v>450</v>
      </c>
      <c r="E430" s="208" t="s">
        <v>496</v>
      </c>
      <c r="F430" s="276"/>
      <c r="G430" s="276"/>
      <c r="H430" s="106">
        <f>(F430+G430)*D430</f>
        <v>0</v>
      </c>
    </row>
    <row r="431" spans="1:8" ht="15">
      <c r="A431" s="57"/>
      <c r="B431" s="231" t="s">
        <v>282</v>
      </c>
      <c r="C431" s="104" t="s">
        <v>522</v>
      </c>
      <c r="D431" s="207">
        <v>3</v>
      </c>
      <c r="E431" s="208" t="s">
        <v>523</v>
      </c>
      <c r="F431" s="276"/>
      <c r="G431" s="276"/>
      <c r="H431" s="106">
        <f>(F431+G431)*D431</f>
        <v>0</v>
      </c>
    </row>
    <row r="432" spans="1:8" ht="15">
      <c r="A432" s="57"/>
      <c r="B432" s="201">
        <v>3</v>
      </c>
      <c r="C432" s="91" t="s">
        <v>660</v>
      </c>
      <c r="D432" s="202"/>
      <c r="E432" s="203"/>
      <c r="F432" s="204"/>
      <c r="G432" s="204"/>
      <c r="H432" s="205"/>
    </row>
    <row r="433" spans="1:8" ht="15">
      <c r="A433" s="57"/>
      <c r="B433" s="231" t="s">
        <v>18</v>
      </c>
      <c r="C433" s="104" t="s">
        <v>524</v>
      </c>
      <c r="D433" s="38">
        <v>70</v>
      </c>
      <c r="E433" s="208" t="s">
        <v>496</v>
      </c>
      <c r="F433" s="276"/>
      <c r="G433" s="276"/>
      <c r="H433" s="106">
        <f aca="true" t="shared" si="16" ref="H433:H462">(F433+G433)*D433</f>
        <v>0</v>
      </c>
    </row>
    <row r="434" spans="1:8" ht="15">
      <c r="A434" s="57"/>
      <c r="B434" s="231" t="s">
        <v>19</v>
      </c>
      <c r="C434" s="104" t="s">
        <v>525</v>
      </c>
      <c r="D434" s="38">
        <v>71</v>
      </c>
      <c r="E434" s="208" t="s">
        <v>496</v>
      </c>
      <c r="F434" s="276"/>
      <c r="G434" s="276"/>
      <c r="H434" s="106">
        <f t="shared" si="16"/>
        <v>0</v>
      </c>
    </row>
    <row r="435" spans="1:8" ht="15">
      <c r="A435" s="57"/>
      <c r="B435" s="231" t="s">
        <v>27</v>
      </c>
      <c r="C435" s="104" t="s">
        <v>526</v>
      </c>
      <c r="D435" s="38">
        <v>200</v>
      </c>
      <c r="E435" s="208" t="s">
        <v>496</v>
      </c>
      <c r="F435" s="276"/>
      <c r="G435" s="276"/>
      <c r="H435" s="106">
        <f t="shared" si="16"/>
        <v>0</v>
      </c>
    </row>
    <row r="436" spans="1:8" ht="15">
      <c r="A436" s="57"/>
      <c r="B436" s="231" t="s">
        <v>527</v>
      </c>
      <c r="C436" s="104" t="s">
        <v>528</v>
      </c>
      <c r="D436" s="38">
        <v>190</v>
      </c>
      <c r="E436" s="208" t="s">
        <v>496</v>
      </c>
      <c r="F436" s="276"/>
      <c r="G436" s="276"/>
      <c r="H436" s="106">
        <f t="shared" si="16"/>
        <v>0</v>
      </c>
    </row>
    <row r="437" spans="1:8" ht="15">
      <c r="A437" s="57"/>
      <c r="B437" s="231" t="s">
        <v>529</v>
      </c>
      <c r="C437" s="104" t="s">
        <v>530</v>
      </c>
      <c r="D437" s="207">
        <v>70</v>
      </c>
      <c r="E437" s="208" t="s">
        <v>22</v>
      </c>
      <c r="F437" s="276"/>
      <c r="G437" s="276"/>
      <c r="H437" s="106">
        <f t="shared" si="16"/>
        <v>0</v>
      </c>
    </row>
    <row r="438" spans="1:8" ht="15">
      <c r="A438" s="57"/>
      <c r="B438" s="231" t="s">
        <v>531</v>
      </c>
      <c r="C438" s="104" t="s">
        <v>532</v>
      </c>
      <c r="D438" s="207">
        <v>60</v>
      </c>
      <c r="E438" s="208" t="s">
        <v>22</v>
      </c>
      <c r="F438" s="276"/>
      <c r="G438" s="276"/>
      <c r="H438" s="106">
        <f t="shared" si="16"/>
        <v>0</v>
      </c>
    </row>
    <row r="439" spans="1:8" ht="15">
      <c r="A439" s="57"/>
      <c r="B439" s="231" t="s">
        <v>533</v>
      </c>
      <c r="C439" s="104" t="s">
        <v>534</v>
      </c>
      <c r="D439" s="207">
        <v>70</v>
      </c>
      <c r="E439" s="208" t="s">
        <v>22</v>
      </c>
      <c r="F439" s="276"/>
      <c r="G439" s="276"/>
      <c r="H439" s="106">
        <f t="shared" si="16"/>
        <v>0</v>
      </c>
    </row>
    <row r="440" spans="1:8" ht="15">
      <c r="A440" s="57"/>
      <c r="B440" s="231" t="s">
        <v>535</v>
      </c>
      <c r="C440" s="104" t="s">
        <v>536</v>
      </c>
      <c r="D440" s="207">
        <v>60</v>
      </c>
      <c r="E440" s="208" t="s">
        <v>22</v>
      </c>
      <c r="F440" s="276"/>
      <c r="G440" s="276"/>
      <c r="H440" s="106">
        <f t="shared" si="16"/>
        <v>0</v>
      </c>
    </row>
    <row r="441" spans="1:8" ht="15">
      <c r="A441" s="57"/>
      <c r="B441" s="231" t="s">
        <v>537</v>
      </c>
      <c r="C441" s="104" t="s">
        <v>538</v>
      </c>
      <c r="D441" s="38">
        <v>5</v>
      </c>
      <c r="E441" s="208" t="s">
        <v>496</v>
      </c>
      <c r="F441" s="276"/>
      <c r="G441" s="276"/>
      <c r="H441" s="106">
        <f t="shared" si="16"/>
        <v>0</v>
      </c>
    </row>
    <row r="442" spans="1:8" ht="15">
      <c r="A442" s="57"/>
      <c r="B442" s="231" t="s">
        <v>539</v>
      </c>
      <c r="C442" s="104" t="s">
        <v>540</v>
      </c>
      <c r="D442" s="38">
        <v>90</v>
      </c>
      <c r="E442" s="208" t="s">
        <v>496</v>
      </c>
      <c r="F442" s="276"/>
      <c r="G442" s="276"/>
      <c r="H442" s="106">
        <f t="shared" si="16"/>
        <v>0</v>
      </c>
    </row>
    <row r="443" spans="1:8" ht="15">
      <c r="A443" s="57"/>
      <c r="B443" s="231" t="s">
        <v>541</v>
      </c>
      <c r="C443" s="104" t="s">
        <v>542</v>
      </c>
      <c r="D443" s="38">
        <v>20</v>
      </c>
      <c r="E443" s="208" t="s">
        <v>496</v>
      </c>
      <c r="F443" s="276"/>
      <c r="G443" s="276"/>
      <c r="H443" s="106">
        <f t="shared" si="16"/>
        <v>0</v>
      </c>
    </row>
    <row r="444" spans="1:8" ht="15">
      <c r="A444" s="57"/>
      <c r="B444" s="231" t="s">
        <v>543</v>
      </c>
      <c r="C444" s="104" t="s">
        <v>544</v>
      </c>
      <c r="D444" s="207">
        <v>15</v>
      </c>
      <c r="E444" s="208" t="s">
        <v>545</v>
      </c>
      <c r="F444" s="276"/>
      <c r="G444" s="276"/>
      <c r="H444" s="106">
        <f t="shared" si="16"/>
        <v>0</v>
      </c>
    </row>
    <row r="445" spans="1:8" ht="15">
      <c r="A445" s="57"/>
      <c r="B445" s="231" t="s">
        <v>546</v>
      </c>
      <c r="C445" s="104" t="s">
        <v>547</v>
      </c>
      <c r="D445" s="38">
        <v>270</v>
      </c>
      <c r="E445" s="208" t="s">
        <v>43</v>
      </c>
      <c r="F445" s="276"/>
      <c r="G445" s="276"/>
      <c r="H445" s="106">
        <f t="shared" si="16"/>
        <v>0</v>
      </c>
    </row>
    <row r="446" spans="1:8" ht="15">
      <c r="A446" s="57"/>
      <c r="B446" s="231" t="s">
        <v>548</v>
      </c>
      <c r="C446" s="104" t="s">
        <v>549</v>
      </c>
      <c r="D446" s="38">
        <v>220</v>
      </c>
      <c r="E446" s="208" t="s">
        <v>43</v>
      </c>
      <c r="F446" s="276"/>
      <c r="G446" s="276"/>
      <c r="H446" s="106">
        <f t="shared" si="16"/>
        <v>0</v>
      </c>
    </row>
    <row r="447" spans="1:8" ht="15">
      <c r="A447" s="57"/>
      <c r="B447" s="231" t="s">
        <v>550</v>
      </c>
      <c r="C447" s="104" t="s">
        <v>551</v>
      </c>
      <c r="D447" s="38">
        <v>90</v>
      </c>
      <c r="E447" s="208" t="s">
        <v>43</v>
      </c>
      <c r="F447" s="276"/>
      <c r="G447" s="276"/>
      <c r="H447" s="106">
        <f>(F447+G447)*D447</f>
        <v>0</v>
      </c>
    </row>
    <row r="448" spans="1:8" ht="15">
      <c r="A448" s="57"/>
      <c r="B448" s="231" t="s">
        <v>552</v>
      </c>
      <c r="C448" s="104" t="s">
        <v>553</v>
      </c>
      <c r="D448" s="38">
        <v>80</v>
      </c>
      <c r="E448" s="208" t="s">
        <v>43</v>
      </c>
      <c r="F448" s="276"/>
      <c r="G448" s="276"/>
      <c r="H448" s="106">
        <f t="shared" si="16"/>
        <v>0</v>
      </c>
    </row>
    <row r="449" spans="1:8" ht="15">
      <c r="A449" s="57"/>
      <c r="B449" s="231" t="s">
        <v>554</v>
      </c>
      <c r="C449" s="104" t="s">
        <v>555</v>
      </c>
      <c r="D449" s="38">
        <v>42</v>
      </c>
      <c r="E449" s="208" t="s">
        <v>43</v>
      </c>
      <c r="F449" s="276"/>
      <c r="G449" s="276"/>
      <c r="H449" s="106">
        <f t="shared" si="16"/>
        <v>0</v>
      </c>
    </row>
    <row r="450" spans="1:8" ht="15">
      <c r="A450" s="57"/>
      <c r="B450" s="231" t="s">
        <v>556</v>
      </c>
      <c r="C450" s="104" t="s">
        <v>557</v>
      </c>
      <c r="D450" s="38">
        <v>95</v>
      </c>
      <c r="E450" s="208" t="s">
        <v>43</v>
      </c>
      <c r="F450" s="276"/>
      <c r="G450" s="276"/>
      <c r="H450" s="106">
        <f t="shared" si="16"/>
        <v>0</v>
      </c>
    </row>
    <row r="451" spans="1:8" ht="15">
      <c r="A451" s="57"/>
      <c r="B451" s="231" t="s">
        <v>558</v>
      </c>
      <c r="C451" s="104" t="s">
        <v>559</v>
      </c>
      <c r="D451" s="38">
        <v>12</v>
      </c>
      <c r="E451" s="208" t="s">
        <v>43</v>
      </c>
      <c r="F451" s="276"/>
      <c r="G451" s="276"/>
      <c r="H451" s="106">
        <f t="shared" si="16"/>
        <v>0</v>
      </c>
    </row>
    <row r="452" spans="1:8" ht="15">
      <c r="A452" s="57"/>
      <c r="B452" s="231" t="s">
        <v>560</v>
      </c>
      <c r="C452" s="104" t="s">
        <v>561</v>
      </c>
      <c r="D452" s="38">
        <v>8</v>
      </c>
      <c r="E452" s="208" t="s">
        <v>43</v>
      </c>
      <c r="F452" s="276"/>
      <c r="G452" s="276"/>
      <c r="H452" s="106">
        <f t="shared" si="16"/>
        <v>0</v>
      </c>
    </row>
    <row r="453" spans="1:8" ht="15">
      <c r="A453" s="57"/>
      <c r="B453" s="231" t="s">
        <v>562</v>
      </c>
      <c r="C453" s="104" t="s">
        <v>563</v>
      </c>
      <c r="D453" s="38">
        <v>8</v>
      </c>
      <c r="E453" s="208" t="s">
        <v>43</v>
      </c>
      <c r="F453" s="276"/>
      <c r="G453" s="276"/>
      <c r="H453" s="106">
        <f t="shared" si="16"/>
        <v>0</v>
      </c>
    </row>
    <row r="454" spans="1:8" ht="15">
      <c r="A454" s="57"/>
      <c r="B454" s="231" t="s">
        <v>564</v>
      </c>
      <c r="C454" s="104" t="s">
        <v>565</v>
      </c>
      <c r="D454" s="207">
        <v>10</v>
      </c>
      <c r="E454" s="208" t="s">
        <v>566</v>
      </c>
      <c r="F454" s="276"/>
      <c r="G454" s="276"/>
      <c r="H454" s="106">
        <f t="shared" si="16"/>
        <v>0</v>
      </c>
    </row>
    <row r="455" spans="1:8" ht="15">
      <c r="A455" s="57"/>
      <c r="B455" s="231" t="s">
        <v>567</v>
      </c>
      <c r="C455" s="104" t="s">
        <v>568</v>
      </c>
      <c r="D455" s="38">
        <v>12</v>
      </c>
      <c r="E455" s="208" t="s">
        <v>496</v>
      </c>
      <c r="F455" s="276"/>
      <c r="G455" s="276"/>
      <c r="H455" s="106">
        <f t="shared" si="16"/>
        <v>0</v>
      </c>
    </row>
    <row r="456" spans="1:8" ht="15">
      <c r="A456" s="57"/>
      <c r="B456" s="231" t="s">
        <v>569</v>
      </c>
      <c r="C456" s="104" t="s">
        <v>570</v>
      </c>
      <c r="D456" s="38">
        <v>16</v>
      </c>
      <c r="E456" s="208" t="s">
        <v>496</v>
      </c>
      <c r="F456" s="276"/>
      <c r="G456" s="276"/>
      <c r="H456" s="106">
        <f t="shared" si="16"/>
        <v>0</v>
      </c>
    </row>
    <row r="457" spans="1:8" ht="15">
      <c r="A457" s="57"/>
      <c r="B457" s="231" t="s">
        <v>571</v>
      </c>
      <c r="C457" s="104" t="s">
        <v>572</v>
      </c>
      <c r="D457" s="38">
        <v>12</v>
      </c>
      <c r="E457" s="208" t="s">
        <v>496</v>
      </c>
      <c r="F457" s="276"/>
      <c r="G457" s="276"/>
      <c r="H457" s="106">
        <f t="shared" si="16"/>
        <v>0</v>
      </c>
    </row>
    <row r="458" spans="1:8" ht="15">
      <c r="A458" s="57"/>
      <c r="B458" s="231" t="s">
        <v>573</v>
      </c>
      <c r="C458" s="104" t="s">
        <v>574</v>
      </c>
      <c r="D458" s="38">
        <v>59</v>
      </c>
      <c r="E458" s="208" t="s">
        <v>496</v>
      </c>
      <c r="F458" s="276"/>
      <c r="G458" s="276"/>
      <c r="H458" s="106">
        <f t="shared" si="16"/>
        <v>0</v>
      </c>
    </row>
    <row r="459" spans="1:8" ht="15">
      <c r="A459" s="57"/>
      <c r="B459" s="231" t="s">
        <v>575</v>
      </c>
      <c r="C459" s="104" t="s">
        <v>576</v>
      </c>
      <c r="D459" s="38">
        <v>8</v>
      </c>
      <c r="E459" s="208" t="s">
        <v>496</v>
      </c>
      <c r="F459" s="276"/>
      <c r="G459" s="276"/>
      <c r="H459" s="106">
        <f t="shared" si="16"/>
        <v>0</v>
      </c>
    </row>
    <row r="460" spans="1:8" ht="15">
      <c r="A460" s="57"/>
      <c r="B460" s="231" t="s">
        <v>577</v>
      </c>
      <c r="C460" s="104" t="s">
        <v>578</v>
      </c>
      <c r="D460" s="38">
        <v>6</v>
      </c>
      <c r="E460" s="208" t="s">
        <v>496</v>
      </c>
      <c r="F460" s="276"/>
      <c r="G460" s="276"/>
      <c r="H460" s="106">
        <f t="shared" si="16"/>
        <v>0</v>
      </c>
    </row>
    <row r="461" spans="1:8" ht="15">
      <c r="A461" s="57"/>
      <c r="B461" s="231" t="s">
        <v>579</v>
      </c>
      <c r="C461" s="104" t="s">
        <v>580</v>
      </c>
      <c r="D461" s="38">
        <v>7</v>
      </c>
      <c r="E461" s="208" t="s">
        <v>496</v>
      </c>
      <c r="F461" s="276"/>
      <c r="G461" s="276"/>
      <c r="H461" s="106">
        <f t="shared" si="16"/>
        <v>0</v>
      </c>
    </row>
    <row r="462" spans="1:8" ht="15">
      <c r="A462" s="57"/>
      <c r="B462" s="231" t="s">
        <v>581</v>
      </c>
      <c r="C462" s="104" t="s">
        <v>582</v>
      </c>
      <c r="D462" s="207">
        <v>20</v>
      </c>
      <c r="E462" s="208" t="s">
        <v>22</v>
      </c>
      <c r="F462" s="276"/>
      <c r="G462" s="276"/>
      <c r="H462" s="106">
        <f t="shared" si="16"/>
        <v>0</v>
      </c>
    </row>
    <row r="463" spans="1:8" ht="15">
      <c r="A463" s="57"/>
      <c r="B463" s="201">
        <v>4</v>
      </c>
      <c r="C463" s="91" t="s">
        <v>661</v>
      </c>
      <c r="D463" s="202"/>
      <c r="E463" s="203"/>
      <c r="F463" s="204"/>
      <c r="G463" s="204"/>
      <c r="H463" s="205"/>
    </row>
    <row r="464" spans="1:8" ht="15">
      <c r="A464" s="57"/>
      <c r="B464" s="231" t="s">
        <v>20</v>
      </c>
      <c r="C464" s="104" t="s">
        <v>583</v>
      </c>
      <c r="D464" s="207">
        <v>2</v>
      </c>
      <c r="E464" s="208" t="s">
        <v>22</v>
      </c>
      <c r="F464" s="276"/>
      <c r="G464" s="276"/>
      <c r="H464" s="106">
        <f aca="true" t="shared" si="17" ref="H464:H474">(F464+G464)*D464</f>
        <v>0</v>
      </c>
    </row>
    <row r="465" spans="1:8" ht="15">
      <c r="A465" s="57"/>
      <c r="B465" s="231" t="s">
        <v>145</v>
      </c>
      <c r="C465" s="104" t="s">
        <v>585</v>
      </c>
      <c r="D465" s="207">
        <v>1</v>
      </c>
      <c r="E465" s="208" t="s">
        <v>22</v>
      </c>
      <c r="F465" s="276"/>
      <c r="G465" s="276"/>
      <c r="H465" s="106">
        <f t="shared" si="17"/>
        <v>0</v>
      </c>
    </row>
    <row r="466" spans="1:8" ht="15">
      <c r="A466" s="57"/>
      <c r="B466" s="231" t="s">
        <v>584</v>
      </c>
      <c r="C466" s="104" t="s">
        <v>587</v>
      </c>
      <c r="D466" s="207">
        <v>7</v>
      </c>
      <c r="E466" s="208" t="s">
        <v>22</v>
      </c>
      <c r="F466" s="276"/>
      <c r="G466" s="276"/>
      <c r="H466" s="106">
        <f t="shared" si="17"/>
        <v>0</v>
      </c>
    </row>
    <row r="467" spans="1:8" ht="15">
      <c r="A467" s="57"/>
      <c r="B467" s="231" t="s">
        <v>586</v>
      </c>
      <c r="C467" s="104" t="s">
        <v>589</v>
      </c>
      <c r="D467" s="207">
        <v>1</v>
      </c>
      <c r="E467" s="208" t="s">
        <v>22</v>
      </c>
      <c r="F467" s="276"/>
      <c r="G467" s="276"/>
      <c r="H467" s="106">
        <f t="shared" si="17"/>
        <v>0</v>
      </c>
    </row>
    <row r="468" spans="1:8" ht="15">
      <c r="A468" s="57"/>
      <c r="B468" s="231" t="s">
        <v>588</v>
      </c>
      <c r="C468" s="104" t="s">
        <v>591</v>
      </c>
      <c r="D468" s="207">
        <v>3</v>
      </c>
      <c r="E468" s="208" t="s">
        <v>22</v>
      </c>
      <c r="F468" s="276"/>
      <c r="G468" s="276"/>
      <c r="H468" s="106">
        <f t="shared" si="17"/>
        <v>0</v>
      </c>
    </row>
    <row r="469" spans="1:8" ht="25.5">
      <c r="A469" s="57"/>
      <c r="B469" s="231" t="s">
        <v>590</v>
      </c>
      <c r="C469" s="104" t="s">
        <v>593</v>
      </c>
      <c r="D469" s="207">
        <v>6</v>
      </c>
      <c r="E469" s="208" t="s">
        <v>22</v>
      </c>
      <c r="F469" s="276"/>
      <c r="G469" s="276"/>
      <c r="H469" s="106">
        <f t="shared" si="17"/>
        <v>0</v>
      </c>
    </row>
    <row r="470" spans="1:8" ht="25.5">
      <c r="A470" s="57"/>
      <c r="B470" s="231" t="s">
        <v>592</v>
      </c>
      <c r="C470" s="104" t="s">
        <v>595</v>
      </c>
      <c r="D470" s="207">
        <v>6</v>
      </c>
      <c r="E470" s="208" t="s">
        <v>22</v>
      </c>
      <c r="F470" s="276"/>
      <c r="G470" s="276"/>
      <c r="H470" s="106">
        <f t="shared" si="17"/>
        <v>0</v>
      </c>
    </row>
    <row r="471" spans="1:8" ht="25.5">
      <c r="A471" s="57"/>
      <c r="B471" s="231" t="s">
        <v>594</v>
      </c>
      <c r="C471" s="104" t="s">
        <v>714</v>
      </c>
      <c r="D471" s="207">
        <v>2</v>
      </c>
      <c r="E471" s="208" t="s">
        <v>22</v>
      </c>
      <c r="F471" s="276"/>
      <c r="G471" s="276"/>
      <c r="H471" s="106">
        <f t="shared" si="17"/>
        <v>0</v>
      </c>
    </row>
    <row r="472" spans="1:8" ht="25.5">
      <c r="A472" s="57"/>
      <c r="B472" s="231" t="s">
        <v>596</v>
      </c>
      <c r="C472" s="104" t="s">
        <v>712</v>
      </c>
      <c r="D472" s="207">
        <v>1</v>
      </c>
      <c r="E472" s="208" t="s">
        <v>22</v>
      </c>
      <c r="F472" s="276"/>
      <c r="G472" s="276"/>
      <c r="H472" s="106">
        <f t="shared" si="17"/>
        <v>0</v>
      </c>
    </row>
    <row r="473" spans="1:8" ht="25.5">
      <c r="A473" s="57"/>
      <c r="B473" s="231" t="s">
        <v>597</v>
      </c>
      <c r="C473" s="104" t="s">
        <v>713</v>
      </c>
      <c r="D473" s="207">
        <v>2</v>
      </c>
      <c r="E473" s="208" t="s">
        <v>22</v>
      </c>
      <c r="F473" s="276"/>
      <c r="G473" s="276"/>
      <c r="H473" s="106">
        <f t="shared" si="17"/>
        <v>0</v>
      </c>
    </row>
    <row r="474" spans="1:8" ht="15">
      <c r="A474" s="57"/>
      <c r="B474" s="231" t="s">
        <v>598</v>
      </c>
      <c r="C474" s="104" t="s">
        <v>599</v>
      </c>
      <c r="D474" s="207">
        <v>12</v>
      </c>
      <c r="E474" s="208" t="s">
        <v>22</v>
      </c>
      <c r="F474" s="276"/>
      <c r="G474" s="276"/>
      <c r="H474" s="106">
        <f t="shared" si="17"/>
        <v>0</v>
      </c>
    </row>
    <row r="475" spans="1:8" ht="15">
      <c r="A475" s="57"/>
      <c r="B475" s="201">
        <v>5</v>
      </c>
      <c r="C475" s="91" t="s">
        <v>662</v>
      </c>
      <c r="D475" s="202"/>
      <c r="E475" s="203"/>
      <c r="F475" s="204"/>
      <c r="G475" s="204"/>
      <c r="H475" s="205"/>
    </row>
    <row r="476" spans="1:8" ht="15">
      <c r="A476" s="57"/>
      <c r="B476" s="231" t="s">
        <v>173</v>
      </c>
      <c r="C476" s="104" t="s">
        <v>600</v>
      </c>
      <c r="D476" s="207">
        <v>36</v>
      </c>
      <c r="E476" s="208" t="s">
        <v>22</v>
      </c>
      <c r="F476" s="276"/>
      <c r="G476" s="276"/>
      <c r="H476" s="106">
        <f aca="true" t="shared" si="18" ref="H476:H484">(F476+G476)*D476</f>
        <v>0</v>
      </c>
    </row>
    <row r="477" spans="1:8" ht="15">
      <c r="A477" s="57"/>
      <c r="B477" s="231" t="s">
        <v>174</v>
      </c>
      <c r="C477" s="104" t="s">
        <v>601</v>
      </c>
      <c r="D477" s="207">
        <v>36</v>
      </c>
      <c r="E477" s="208" t="s">
        <v>22</v>
      </c>
      <c r="F477" s="276"/>
      <c r="G477" s="276"/>
      <c r="H477" s="106">
        <f t="shared" si="18"/>
        <v>0</v>
      </c>
    </row>
    <row r="478" spans="1:8" ht="15">
      <c r="A478" s="57"/>
      <c r="B478" s="231" t="s">
        <v>602</v>
      </c>
      <c r="C478" s="104" t="s">
        <v>603</v>
      </c>
      <c r="D478" s="207">
        <v>12</v>
      </c>
      <c r="E478" s="208" t="s">
        <v>22</v>
      </c>
      <c r="F478" s="276"/>
      <c r="G478" s="276"/>
      <c r="H478" s="106">
        <f t="shared" si="18"/>
        <v>0</v>
      </c>
    </row>
    <row r="479" spans="1:8" ht="15">
      <c r="A479" s="57"/>
      <c r="B479" s="231" t="s">
        <v>604</v>
      </c>
      <c r="C479" s="104" t="s">
        <v>605</v>
      </c>
      <c r="D479" s="207">
        <v>12</v>
      </c>
      <c r="E479" s="208" t="s">
        <v>22</v>
      </c>
      <c r="F479" s="276"/>
      <c r="G479" s="276"/>
      <c r="H479" s="106">
        <f t="shared" si="18"/>
        <v>0</v>
      </c>
    </row>
    <row r="480" spans="1:8" ht="15">
      <c r="A480" s="57"/>
      <c r="B480" s="231" t="s">
        <v>606</v>
      </c>
      <c r="C480" s="104" t="s">
        <v>607</v>
      </c>
      <c r="D480" s="207">
        <v>6</v>
      </c>
      <c r="E480" s="208" t="s">
        <v>22</v>
      </c>
      <c r="F480" s="276"/>
      <c r="G480" s="276"/>
      <c r="H480" s="106">
        <f t="shared" si="18"/>
        <v>0</v>
      </c>
    </row>
    <row r="481" spans="1:8" ht="15">
      <c r="A481" s="57"/>
      <c r="B481" s="231" t="s">
        <v>608</v>
      </c>
      <c r="C481" s="104" t="s">
        <v>609</v>
      </c>
      <c r="D481" s="207">
        <v>6</v>
      </c>
      <c r="E481" s="208" t="s">
        <v>22</v>
      </c>
      <c r="F481" s="276"/>
      <c r="G481" s="276"/>
      <c r="H481" s="106">
        <f t="shared" si="18"/>
        <v>0</v>
      </c>
    </row>
    <row r="482" spans="1:8" ht="15">
      <c r="A482" s="57"/>
      <c r="B482" s="231" t="s">
        <v>610</v>
      </c>
      <c r="C482" s="104" t="s">
        <v>611</v>
      </c>
      <c r="D482" s="207">
        <v>12</v>
      </c>
      <c r="E482" s="208" t="s">
        <v>22</v>
      </c>
      <c r="F482" s="276"/>
      <c r="G482" s="276"/>
      <c r="H482" s="106">
        <f t="shared" si="18"/>
        <v>0</v>
      </c>
    </row>
    <row r="483" spans="1:8" ht="15">
      <c r="A483" s="57"/>
      <c r="B483" s="231" t="s">
        <v>612</v>
      </c>
      <c r="C483" s="104" t="s">
        <v>613</v>
      </c>
      <c r="D483" s="38">
        <v>55</v>
      </c>
      <c r="E483" s="208" t="s">
        <v>43</v>
      </c>
      <c r="F483" s="276"/>
      <c r="G483" s="276"/>
      <c r="H483" s="106">
        <f t="shared" si="18"/>
        <v>0</v>
      </c>
    </row>
    <row r="484" spans="1:8" ht="15">
      <c r="A484" s="57"/>
      <c r="B484" s="231" t="s">
        <v>614</v>
      </c>
      <c r="C484" s="104" t="s">
        <v>615</v>
      </c>
      <c r="D484" s="207">
        <v>11</v>
      </c>
      <c r="E484" s="208" t="s">
        <v>22</v>
      </c>
      <c r="F484" s="276"/>
      <c r="G484" s="276"/>
      <c r="H484" s="106">
        <f t="shared" si="18"/>
        <v>0</v>
      </c>
    </row>
    <row r="485" spans="1:8" ht="15">
      <c r="A485" s="57"/>
      <c r="B485" s="201">
        <v>6</v>
      </c>
      <c r="C485" s="91" t="s">
        <v>663</v>
      </c>
      <c r="D485" s="202"/>
      <c r="E485" s="203"/>
      <c r="F485" s="204"/>
      <c r="G485" s="204"/>
      <c r="H485" s="205"/>
    </row>
    <row r="486" spans="1:8" ht="15">
      <c r="A486" s="57"/>
      <c r="B486" s="231" t="s">
        <v>61</v>
      </c>
      <c r="C486" s="104" t="s">
        <v>616</v>
      </c>
      <c r="D486" s="38">
        <v>40</v>
      </c>
      <c r="E486" s="208" t="s">
        <v>43</v>
      </c>
      <c r="F486" s="276"/>
      <c r="G486" s="276"/>
      <c r="H486" s="106">
        <f aca="true" t="shared" si="19" ref="H486:H493">(F486+G486)*D486</f>
        <v>0</v>
      </c>
    </row>
    <row r="487" spans="1:8" ht="15">
      <c r="A487" s="57"/>
      <c r="B487" s="231" t="s">
        <v>63</v>
      </c>
      <c r="C487" s="104" t="s">
        <v>617</v>
      </c>
      <c r="D487" s="38">
        <v>72</v>
      </c>
      <c r="E487" s="208" t="s">
        <v>43</v>
      </c>
      <c r="F487" s="276"/>
      <c r="G487" s="276"/>
      <c r="H487" s="106">
        <f t="shared" si="19"/>
        <v>0</v>
      </c>
    </row>
    <row r="488" spans="1:8" ht="15">
      <c r="A488" s="57"/>
      <c r="B488" s="231" t="s">
        <v>67</v>
      </c>
      <c r="C488" s="104" t="s">
        <v>618</v>
      </c>
      <c r="D488" s="207">
        <v>23</v>
      </c>
      <c r="E488" s="208" t="s">
        <v>22</v>
      </c>
      <c r="F488" s="276"/>
      <c r="G488" s="276"/>
      <c r="H488" s="106">
        <f t="shared" si="19"/>
        <v>0</v>
      </c>
    </row>
    <row r="489" spans="1:8" ht="15">
      <c r="A489" s="57"/>
      <c r="B489" s="231" t="s">
        <v>68</v>
      </c>
      <c r="C489" s="104" t="s">
        <v>619</v>
      </c>
      <c r="D489" s="207">
        <v>30</v>
      </c>
      <c r="E489" s="208" t="s">
        <v>22</v>
      </c>
      <c r="F489" s="276"/>
      <c r="G489" s="276"/>
      <c r="H489" s="106">
        <f t="shared" si="19"/>
        <v>0</v>
      </c>
    </row>
    <row r="490" spans="1:8" ht="15">
      <c r="A490" s="57"/>
      <c r="B490" s="231" t="s">
        <v>69</v>
      </c>
      <c r="C490" s="104" t="s">
        <v>620</v>
      </c>
      <c r="D490" s="207">
        <v>20</v>
      </c>
      <c r="E490" s="208" t="s">
        <v>22</v>
      </c>
      <c r="F490" s="276"/>
      <c r="G490" s="276"/>
      <c r="H490" s="106">
        <f t="shared" si="19"/>
        <v>0</v>
      </c>
    </row>
    <row r="491" spans="1:8" ht="15">
      <c r="A491" s="57"/>
      <c r="B491" s="231" t="s">
        <v>70</v>
      </c>
      <c r="C491" s="104" t="s">
        <v>621</v>
      </c>
      <c r="D491" s="207">
        <v>11</v>
      </c>
      <c r="E491" s="208" t="s">
        <v>22</v>
      </c>
      <c r="F491" s="276"/>
      <c r="G491" s="276"/>
      <c r="H491" s="106">
        <f t="shared" si="19"/>
        <v>0</v>
      </c>
    </row>
    <row r="492" spans="1:8" ht="15">
      <c r="A492" s="57"/>
      <c r="B492" s="231" t="s">
        <v>75</v>
      </c>
      <c r="C492" s="104" t="s">
        <v>622</v>
      </c>
      <c r="D492" s="38">
        <v>40</v>
      </c>
      <c r="E492" s="208" t="s">
        <v>43</v>
      </c>
      <c r="F492" s="276"/>
      <c r="G492" s="276"/>
      <c r="H492" s="106">
        <f t="shared" si="19"/>
        <v>0</v>
      </c>
    </row>
    <row r="493" spans="1:8" ht="15">
      <c r="A493" s="57"/>
      <c r="B493" s="231" t="s">
        <v>167</v>
      </c>
      <c r="C493" s="104" t="s">
        <v>623</v>
      </c>
      <c r="D493" s="38">
        <v>72</v>
      </c>
      <c r="E493" s="208" t="s">
        <v>43</v>
      </c>
      <c r="F493" s="276"/>
      <c r="G493" s="276"/>
      <c r="H493" s="106">
        <f t="shared" si="19"/>
        <v>0</v>
      </c>
    </row>
    <row r="494" spans="1:8" ht="15">
      <c r="A494" s="57"/>
      <c r="B494" s="201">
        <v>7</v>
      </c>
      <c r="C494" s="91" t="s">
        <v>664</v>
      </c>
      <c r="D494" s="234"/>
      <c r="E494" s="203"/>
      <c r="F494" s="204"/>
      <c r="G494" s="204"/>
      <c r="H494" s="205"/>
    </row>
    <row r="495" spans="1:8" ht="15">
      <c r="A495" s="57"/>
      <c r="B495" s="231" t="s">
        <v>107</v>
      </c>
      <c r="C495" s="104" t="s">
        <v>624</v>
      </c>
      <c r="D495" s="38">
        <v>73</v>
      </c>
      <c r="E495" s="208" t="s">
        <v>43</v>
      </c>
      <c r="F495" s="276"/>
      <c r="G495" s="276"/>
      <c r="H495" s="106">
        <f aca="true" t="shared" si="20" ref="H495:H510">(F495+G495)*D495</f>
        <v>0</v>
      </c>
    </row>
    <row r="496" spans="1:8" ht="15">
      <c r="A496" s="57"/>
      <c r="B496" s="231" t="s">
        <v>116</v>
      </c>
      <c r="C496" s="104" t="s">
        <v>625</v>
      </c>
      <c r="D496" s="38">
        <v>200</v>
      </c>
      <c r="E496" s="208" t="s">
        <v>43</v>
      </c>
      <c r="F496" s="276"/>
      <c r="G496" s="276"/>
      <c r="H496" s="106">
        <f t="shared" si="20"/>
        <v>0</v>
      </c>
    </row>
    <row r="497" spans="1:8" ht="15">
      <c r="A497" s="57"/>
      <c r="B497" s="231" t="s">
        <v>117</v>
      </c>
      <c r="C497" s="104" t="s">
        <v>626</v>
      </c>
      <c r="D497" s="38">
        <v>55</v>
      </c>
      <c r="E497" s="208" t="s">
        <v>43</v>
      </c>
      <c r="F497" s="276"/>
      <c r="G497" s="276"/>
      <c r="H497" s="106">
        <f t="shared" si="20"/>
        <v>0</v>
      </c>
    </row>
    <row r="498" spans="1:8" ht="15">
      <c r="A498" s="57"/>
      <c r="B498" s="231" t="s">
        <v>118</v>
      </c>
      <c r="C498" s="104" t="s">
        <v>627</v>
      </c>
      <c r="D498" s="38">
        <v>157</v>
      </c>
      <c r="E498" s="208" t="s">
        <v>43</v>
      </c>
      <c r="F498" s="276"/>
      <c r="G498" s="276"/>
      <c r="H498" s="106">
        <f t="shared" si="20"/>
        <v>0</v>
      </c>
    </row>
    <row r="499" spans="1:8" ht="15">
      <c r="A499" s="57"/>
      <c r="B499" s="231" t="s">
        <v>628</v>
      </c>
      <c r="C499" s="104" t="s">
        <v>629</v>
      </c>
      <c r="D499" s="207">
        <v>40</v>
      </c>
      <c r="E499" s="208" t="s">
        <v>22</v>
      </c>
      <c r="F499" s="276"/>
      <c r="G499" s="276"/>
      <c r="H499" s="106">
        <f t="shared" si="20"/>
        <v>0</v>
      </c>
    </row>
    <row r="500" spans="1:8" ht="15">
      <c r="A500" s="57"/>
      <c r="B500" s="231" t="s">
        <v>630</v>
      </c>
      <c r="C500" s="104" t="s">
        <v>631</v>
      </c>
      <c r="D500" s="207">
        <v>15</v>
      </c>
      <c r="E500" s="208" t="s">
        <v>22</v>
      </c>
      <c r="F500" s="276"/>
      <c r="G500" s="276"/>
      <c r="H500" s="106">
        <f t="shared" si="20"/>
        <v>0</v>
      </c>
    </row>
    <row r="501" spans="1:8" ht="15">
      <c r="A501" s="57"/>
      <c r="B501" s="231" t="s">
        <v>632</v>
      </c>
      <c r="C501" s="104" t="s">
        <v>633</v>
      </c>
      <c r="D501" s="207">
        <v>40</v>
      </c>
      <c r="E501" s="208" t="s">
        <v>22</v>
      </c>
      <c r="F501" s="276"/>
      <c r="G501" s="276"/>
      <c r="H501" s="106">
        <f t="shared" si="20"/>
        <v>0</v>
      </c>
    </row>
    <row r="502" spans="1:8" ht="15">
      <c r="A502" s="57"/>
      <c r="B502" s="231" t="s">
        <v>634</v>
      </c>
      <c r="C502" s="104" t="s">
        <v>635</v>
      </c>
      <c r="D502" s="38">
        <v>640</v>
      </c>
      <c r="E502" s="208" t="s">
        <v>43</v>
      </c>
      <c r="F502" s="276"/>
      <c r="G502" s="276"/>
      <c r="H502" s="106">
        <f t="shared" si="20"/>
        <v>0</v>
      </c>
    </row>
    <row r="503" spans="1:8" ht="15">
      <c r="A503" s="57"/>
      <c r="B503" s="231" t="s">
        <v>636</v>
      </c>
      <c r="C503" s="104" t="s">
        <v>637</v>
      </c>
      <c r="D503" s="38">
        <v>680</v>
      </c>
      <c r="E503" s="208" t="s">
        <v>43</v>
      </c>
      <c r="F503" s="276"/>
      <c r="G503" s="276"/>
      <c r="H503" s="106">
        <f t="shared" si="20"/>
        <v>0</v>
      </c>
    </row>
    <row r="504" spans="1:8" ht="15">
      <c r="A504" s="57"/>
      <c r="B504" s="231" t="s">
        <v>638</v>
      </c>
      <c r="C504" s="104" t="s">
        <v>639</v>
      </c>
      <c r="D504" s="38">
        <v>1070</v>
      </c>
      <c r="E504" s="208" t="s">
        <v>43</v>
      </c>
      <c r="F504" s="276"/>
      <c r="G504" s="276"/>
      <c r="H504" s="106">
        <f t="shared" si="20"/>
        <v>0</v>
      </c>
    </row>
    <row r="505" spans="1:8" ht="15">
      <c r="A505" s="57"/>
      <c r="B505" s="231" t="s">
        <v>640</v>
      </c>
      <c r="C505" s="104" t="s">
        <v>641</v>
      </c>
      <c r="D505" s="38">
        <v>660</v>
      </c>
      <c r="E505" s="208" t="s">
        <v>43</v>
      </c>
      <c r="F505" s="276"/>
      <c r="G505" s="276"/>
      <c r="H505" s="106">
        <f t="shared" si="20"/>
        <v>0</v>
      </c>
    </row>
    <row r="506" spans="1:8" ht="15">
      <c r="A506" s="57"/>
      <c r="B506" s="231" t="s">
        <v>642</v>
      </c>
      <c r="C506" s="104" t="s">
        <v>643</v>
      </c>
      <c r="D506" s="38">
        <v>340</v>
      </c>
      <c r="E506" s="208" t="s">
        <v>43</v>
      </c>
      <c r="F506" s="276"/>
      <c r="G506" s="276"/>
      <c r="H506" s="106">
        <f t="shared" si="20"/>
        <v>0</v>
      </c>
    </row>
    <row r="507" spans="1:8" ht="15">
      <c r="A507" s="57"/>
      <c r="B507" s="231" t="s">
        <v>644</v>
      </c>
      <c r="C507" s="104" t="s">
        <v>715</v>
      </c>
      <c r="D507" s="207">
        <v>5</v>
      </c>
      <c r="E507" s="208" t="s">
        <v>22</v>
      </c>
      <c r="F507" s="276"/>
      <c r="G507" s="276"/>
      <c r="H507" s="106">
        <f t="shared" si="20"/>
        <v>0</v>
      </c>
    </row>
    <row r="508" spans="1:8" ht="15">
      <c r="A508" s="57"/>
      <c r="B508" s="231" t="s">
        <v>645</v>
      </c>
      <c r="C508" s="104" t="s">
        <v>646</v>
      </c>
      <c r="D508" s="38">
        <v>10</v>
      </c>
      <c r="E508" s="208" t="s">
        <v>43</v>
      </c>
      <c r="F508" s="276"/>
      <c r="G508" s="276"/>
      <c r="H508" s="106">
        <f t="shared" si="20"/>
        <v>0</v>
      </c>
    </row>
    <row r="509" spans="1:8" ht="15">
      <c r="A509" s="57"/>
      <c r="B509" s="231" t="s">
        <v>647</v>
      </c>
      <c r="C509" s="104" t="s">
        <v>648</v>
      </c>
      <c r="D509" s="38">
        <v>10</v>
      </c>
      <c r="E509" s="208" t="s">
        <v>43</v>
      </c>
      <c r="F509" s="276"/>
      <c r="G509" s="276"/>
      <c r="H509" s="106">
        <f t="shared" si="20"/>
        <v>0</v>
      </c>
    </row>
    <row r="510" spans="1:8" ht="15">
      <c r="A510" s="57"/>
      <c r="B510" s="231" t="s">
        <v>649</v>
      </c>
      <c r="C510" s="104" t="s">
        <v>650</v>
      </c>
      <c r="D510" s="38">
        <v>10</v>
      </c>
      <c r="E510" s="208" t="s">
        <v>43</v>
      </c>
      <c r="F510" s="276"/>
      <c r="G510" s="276"/>
      <c r="H510" s="106">
        <f t="shared" si="20"/>
        <v>0</v>
      </c>
    </row>
    <row r="511" spans="1:8" ht="15">
      <c r="A511" s="57"/>
      <c r="B511" s="201">
        <v>8</v>
      </c>
      <c r="C511" s="91" t="s">
        <v>716</v>
      </c>
      <c r="D511" s="202"/>
      <c r="E511" s="203"/>
      <c r="F511" s="204"/>
      <c r="G511" s="204"/>
      <c r="H511" s="205"/>
    </row>
    <row r="512" spans="1:8" ht="15">
      <c r="A512" s="57"/>
      <c r="B512" s="231" t="s">
        <v>32</v>
      </c>
      <c r="C512" s="104" t="s">
        <v>717</v>
      </c>
      <c r="D512" s="38">
        <v>50</v>
      </c>
      <c r="E512" s="208" t="s">
        <v>496</v>
      </c>
      <c r="F512" s="276"/>
      <c r="G512" s="276"/>
      <c r="H512" s="106">
        <f aca="true" t="shared" si="21" ref="H512:H531">(F512+G512)*D512</f>
        <v>0</v>
      </c>
    </row>
    <row r="513" spans="1:8" ht="15">
      <c r="A513" s="57"/>
      <c r="B513" s="231" t="s">
        <v>652</v>
      </c>
      <c r="C513" s="104" t="s">
        <v>718</v>
      </c>
      <c r="D513" s="207">
        <v>1</v>
      </c>
      <c r="E513" s="208" t="s">
        <v>22</v>
      </c>
      <c r="F513" s="276"/>
      <c r="G513" s="276"/>
      <c r="H513" s="106">
        <f t="shared" si="21"/>
        <v>0</v>
      </c>
    </row>
    <row r="514" spans="1:8" ht="15">
      <c r="A514" s="57"/>
      <c r="B514" s="231" t="s">
        <v>654</v>
      </c>
      <c r="C514" s="104" t="s">
        <v>719</v>
      </c>
      <c r="D514" s="207">
        <v>8</v>
      </c>
      <c r="E514" s="208" t="s">
        <v>22</v>
      </c>
      <c r="F514" s="276"/>
      <c r="G514" s="276"/>
      <c r="H514" s="106">
        <f t="shared" si="21"/>
        <v>0</v>
      </c>
    </row>
    <row r="515" spans="1:8" ht="15">
      <c r="A515" s="57"/>
      <c r="B515" s="231" t="s">
        <v>656</v>
      </c>
      <c r="C515" s="104" t="s">
        <v>720</v>
      </c>
      <c r="D515" s="207">
        <v>8</v>
      </c>
      <c r="E515" s="208" t="s">
        <v>22</v>
      </c>
      <c r="F515" s="276"/>
      <c r="G515" s="276"/>
      <c r="H515" s="106">
        <f t="shared" si="21"/>
        <v>0</v>
      </c>
    </row>
    <row r="516" spans="1:8" ht="15">
      <c r="A516" s="57"/>
      <c r="B516" s="231" t="s">
        <v>721</v>
      </c>
      <c r="C516" s="104" t="s">
        <v>722</v>
      </c>
      <c r="D516" s="207">
        <v>4</v>
      </c>
      <c r="E516" s="208" t="s">
        <v>22</v>
      </c>
      <c r="F516" s="276"/>
      <c r="G516" s="276"/>
      <c r="H516" s="106">
        <f t="shared" si="21"/>
        <v>0</v>
      </c>
    </row>
    <row r="517" spans="1:8" ht="15">
      <c r="A517" s="57"/>
      <c r="B517" s="231" t="s">
        <v>723</v>
      </c>
      <c r="C517" s="104" t="s">
        <v>724</v>
      </c>
      <c r="D517" s="207">
        <v>8</v>
      </c>
      <c r="E517" s="208" t="s">
        <v>22</v>
      </c>
      <c r="F517" s="276"/>
      <c r="G517" s="276"/>
      <c r="H517" s="106">
        <f t="shared" si="21"/>
        <v>0</v>
      </c>
    </row>
    <row r="518" spans="1:8" ht="15">
      <c r="A518" s="57"/>
      <c r="B518" s="231" t="s">
        <v>725</v>
      </c>
      <c r="C518" s="104" t="s">
        <v>726</v>
      </c>
      <c r="D518" s="207">
        <v>4</v>
      </c>
      <c r="E518" s="208" t="s">
        <v>22</v>
      </c>
      <c r="F518" s="276"/>
      <c r="G518" s="276"/>
      <c r="H518" s="106">
        <f t="shared" si="21"/>
        <v>0</v>
      </c>
    </row>
    <row r="519" spans="1:8" ht="15">
      <c r="A519" s="57"/>
      <c r="B519" s="231" t="s">
        <v>727</v>
      </c>
      <c r="C519" s="104" t="s">
        <v>728</v>
      </c>
      <c r="D519" s="207">
        <v>12</v>
      </c>
      <c r="E519" s="208" t="s">
        <v>22</v>
      </c>
      <c r="F519" s="276"/>
      <c r="G519" s="276"/>
      <c r="H519" s="106">
        <f t="shared" si="21"/>
        <v>0</v>
      </c>
    </row>
    <row r="520" spans="1:8" ht="15">
      <c r="A520" s="57"/>
      <c r="B520" s="231" t="s">
        <v>729</v>
      </c>
      <c r="C520" s="104" t="s">
        <v>730</v>
      </c>
      <c r="D520" s="207">
        <v>4</v>
      </c>
      <c r="E520" s="208" t="s">
        <v>22</v>
      </c>
      <c r="F520" s="276"/>
      <c r="G520" s="276"/>
      <c r="H520" s="106">
        <f t="shared" si="21"/>
        <v>0</v>
      </c>
    </row>
    <row r="521" spans="1:8" ht="15">
      <c r="A521" s="57"/>
      <c r="B521" s="231" t="s">
        <v>731</v>
      </c>
      <c r="C521" s="104" t="s">
        <v>732</v>
      </c>
      <c r="D521" s="207">
        <v>4</v>
      </c>
      <c r="E521" s="208" t="s">
        <v>22</v>
      </c>
      <c r="F521" s="276"/>
      <c r="G521" s="276"/>
      <c r="H521" s="106">
        <f t="shared" si="21"/>
        <v>0</v>
      </c>
    </row>
    <row r="522" spans="1:8" ht="15">
      <c r="A522" s="57"/>
      <c r="B522" s="231" t="s">
        <v>733</v>
      </c>
      <c r="C522" s="104" t="s">
        <v>734</v>
      </c>
      <c r="D522" s="207">
        <v>4</v>
      </c>
      <c r="E522" s="208" t="s">
        <v>13</v>
      </c>
      <c r="F522" s="276"/>
      <c r="G522" s="276"/>
      <c r="H522" s="106">
        <f t="shared" si="21"/>
        <v>0</v>
      </c>
    </row>
    <row r="523" spans="1:8" ht="15">
      <c r="A523" s="57"/>
      <c r="B523" s="201">
        <v>9</v>
      </c>
      <c r="C523" s="91" t="s">
        <v>735</v>
      </c>
      <c r="D523" s="202"/>
      <c r="E523" s="203"/>
      <c r="F523" s="204"/>
      <c r="G523" s="204"/>
      <c r="H523" s="205"/>
    </row>
    <row r="524" spans="1:8" ht="15">
      <c r="A524" s="57"/>
      <c r="B524" s="231" t="s">
        <v>736</v>
      </c>
      <c r="C524" s="104" t="s">
        <v>737</v>
      </c>
      <c r="D524" s="38">
        <v>200</v>
      </c>
      <c r="E524" s="208" t="s">
        <v>496</v>
      </c>
      <c r="F524" s="276"/>
      <c r="G524" s="276"/>
      <c r="H524" s="106">
        <f t="shared" si="21"/>
        <v>0</v>
      </c>
    </row>
    <row r="525" spans="1:8" ht="15">
      <c r="A525" s="57"/>
      <c r="B525" s="231" t="s">
        <v>738</v>
      </c>
      <c r="C525" s="104" t="s">
        <v>739</v>
      </c>
      <c r="D525" s="38">
        <v>25</v>
      </c>
      <c r="E525" s="208" t="s">
        <v>11</v>
      </c>
      <c r="F525" s="276"/>
      <c r="G525" s="276"/>
      <c r="H525" s="106">
        <f t="shared" si="21"/>
        <v>0</v>
      </c>
    </row>
    <row r="526" spans="1:8" ht="15">
      <c r="A526" s="57"/>
      <c r="B526" s="201">
        <v>10</v>
      </c>
      <c r="C526" s="91" t="s">
        <v>665</v>
      </c>
      <c r="D526" s="202"/>
      <c r="E526" s="203"/>
      <c r="F526" s="204"/>
      <c r="G526" s="204"/>
      <c r="H526" s="205"/>
    </row>
    <row r="527" spans="1:8" ht="15">
      <c r="A527" s="57"/>
      <c r="B527" s="231" t="s">
        <v>740</v>
      </c>
      <c r="C527" s="104" t="s">
        <v>651</v>
      </c>
      <c r="D527" s="207">
        <v>12</v>
      </c>
      <c r="E527" s="208" t="s">
        <v>22</v>
      </c>
      <c r="F527" s="276"/>
      <c r="G527" s="276"/>
      <c r="H527" s="106">
        <f t="shared" si="21"/>
        <v>0</v>
      </c>
    </row>
    <row r="528" spans="1:8" ht="15">
      <c r="A528" s="57"/>
      <c r="B528" s="231" t="s">
        <v>741</v>
      </c>
      <c r="C528" s="104" t="s">
        <v>653</v>
      </c>
      <c r="D528" s="38">
        <v>445</v>
      </c>
      <c r="E528" s="208" t="s">
        <v>496</v>
      </c>
      <c r="F528" s="276"/>
      <c r="G528" s="276"/>
      <c r="H528" s="106">
        <f t="shared" si="21"/>
        <v>0</v>
      </c>
    </row>
    <row r="529" spans="1:8" ht="15">
      <c r="A529" s="57"/>
      <c r="B529" s="231" t="s">
        <v>742</v>
      </c>
      <c r="C529" s="104" t="s">
        <v>655</v>
      </c>
      <c r="D529" s="38">
        <v>54</v>
      </c>
      <c r="E529" s="208" t="s">
        <v>11</v>
      </c>
      <c r="F529" s="276"/>
      <c r="G529" s="276"/>
      <c r="H529" s="106">
        <f t="shared" si="21"/>
        <v>0</v>
      </c>
    </row>
    <row r="530" spans="1:8" ht="15">
      <c r="A530" s="57"/>
      <c r="B530" s="231" t="s">
        <v>743</v>
      </c>
      <c r="C530" s="104" t="s">
        <v>744</v>
      </c>
      <c r="D530" s="38">
        <v>65</v>
      </c>
      <c r="E530" s="208" t="s">
        <v>11</v>
      </c>
      <c r="F530" s="276"/>
      <c r="G530" s="276"/>
      <c r="H530" s="106">
        <f t="shared" si="21"/>
        <v>0</v>
      </c>
    </row>
    <row r="531" spans="1:8" ht="25.5">
      <c r="A531" s="57"/>
      <c r="B531" s="231" t="s">
        <v>745</v>
      </c>
      <c r="C531" s="104" t="s">
        <v>657</v>
      </c>
      <c r="D531" s="207">
        <v>4</v>
      </c>
      <c r="E531" s="208" t="s">
        <v>22</v>
      </c>
      <c r="F531" s="276"/>
      <c r="G531" s="276"/>
      <c r="H531" s="106">
        <f t="shared" si="21"/>
        <v>0</v>
      </c>
    </row>
    <row r="532" spans="1:8" ht="15" customHeight="1">
      <c r="A532" s="107"/>
      <c r="B532" s="107"/>
      <c r="C532" s="233" t="s">
        <v>488</v>
      </c>
      <c r="D532" s="227"/>
      <c r="E532" s="228"/>
      <c r="F532" s="229">
        <f>SUMPRODUCT(D402:D531,F402:F531)</f>
        <v>0</v>
      </c>
      <c r="G532" s="229">
        <f>SUMPRODUCT(D402:D531,G402:G531)</f>
        <v>0</v>
      </c>
      <c r="H532" s="230">
        <f>SUM(H402:H531)</f>
        <v>0</v>
      </c>
    </row>
    <row r="533" spans="1:8" ht="15">
      <c r="A533" s="108"/>
      <c r="B533" s="9" t="s">
        <v>823</v>
      </c>
      <c r="C533" s="10" t="s">
        <v>824</v>
      </c>
      <c r="D533" s="11"/>
      <c r="E533" s="12"/>
      <c r="F533" s="13"/>
      <c r="G533" s="13"/>
      <c r="H533" s="224"/>
    </row>
    <row r="534" spans="1:8" ht="15">
      <c r="A534" s="57"/>
      <c r="B534" s="201" t="s">
        <v>494</v>
      </c>
      <c r="C534" s="235" t="s">
        <v>825</v>
      </c>
      <c r="D534" s="236"/>
      <c r="E534" s="237"/>
      <c r="F534" s="238"/>
      <c r="G534" s="238"/>
      <c r="H534" s="239"/>
    </row>
    <row r="535" spans="1:8" ht="15">
      <c r="A535" s="57"/>
      <c r="B535" s="240" t="s">
        <v>10</v>
      </c>
      <c r="C535" s="241" t="s">
        <v>826</v>
      </c>
      <c r="D535" s="242" t="s">
        <v>827</v>
      </c>
      <c r="E535" s="243"/>
      <c r="F535" s="244"/>
      <c r="G535" s="244"/>
      <c r="H535" s="205"/>
    </row>
    <row r="536" spans="1:8" ht="15">
      <c r="A536" s="57"/>
      <c r="B536" s="231" t="s">
        <v>828</v>
      </c>
      <c r="C536" s="245" t="s">
        <v>829</v>
      </c>
      <c r="D536" s="246">
        <v>40</v>
      </c>
      <c r="E536" s="247" t="s">
        <v>43</v>
      </c>
      <c r="F536" s="285"/>
      <c r="G536" s="285"/>
      <c r="H536" s="248">
        <f aca="true" t="shared" si="22" ref="H536:H585">(F536+G536)*D536</f>
        <v>0</v>
      </c>
    </row>
    <row r="537" spans="1:8" ht="15">
      <c r="A537" s="57"/>
      <c r="B537" s="231" t="s">
        <v>830</v>
      </c>
      <c r="C537" s="104" t="s">
        <v>831</v>
      </c>
      <c r="D537" s="249">
        <v>60</v>
      </c>
      <c r="E537" s="208" t="s">
        <v>43</v>
      </c>
      <c r="F537" s="276"/>
      <c r="G537" s="276"/>
      <c r="H537" s="250">
        <f t="shared" si="22"/>
        <v>0</v>
      </c>
    </row>
    <row r="538" spans="1:8" ht="15">
      <c r="A538" s="57"/>
      <c r="B538" s="231" t="s">
        <v>832</v>
      </c>
      <c r="C538" s="104" t="s">
        <v>833</v>
      </c>
      <c r="D538" s="249">
        <v>63</v>
      </c>
      <c r="E538" s="208" t="s">
        <v>43</v>
      </c>
      <c r="F538" s="276"/>
      <c r="G538" s="276"/>
      <c r="H538" s="250">
        <f t="shared" si="22"/>
        <v>0</v>
      </c>
    </row>
    <row r="539" spans="1:8" ht="15">
      <c r="A539" s="57"/>
      <c r="B539" s="231" t="s">
        <v>834</v>
      </c>
      <c r="C539" s="104" t="s">
        <v>835</v>
      </c>
      <c r="D539" s="249">
        <v>9</v>
      </c>
      <c r="E539" s="208" t="s">
        <v>43</v>
      </c>
      <c r="F539" s="276"/>
      <c r="G539" s="276"/>
      <c r="H539" s="250">
        <f t="shared" si="22"/>
        <v>0</v>
      </c>
    </row>
    <row r="540" spans="1:8" ht="15">
      <c r="A540" s="57"/>
      <c r="B540" s="240" t="s">
        <v>24</v>
      </c>
      <c r="C540" s="241" t="s">
        <v>836</v>
      </c>
      <c r="D540" s="242"/>
      <c r="E540" s="243"/>
      <c r="F540" s="244"/>
      <c r="G540" s="244"/>
      <c r="H540" s="251"/>
    </row>
    <row r="541" spans="1:8" ht="15">
      <c r="A541" s="57"/>
      <c r="B541" s="231" t="s">
        <v>837</v>
      </c>
      <c r="C541" s="245" t="s">
        <v>838</v>
      </c>
      <c r="D541" s="252">
        <v>9</v>
      </c>
      <c r="E541" s="247" t="s">
        <v>22</v>
      </c>
      <c r="F541" s="285"/>
      <c r="G541" s="285"/>
      <c r="H541" s="248">
        <f t="shared" si="22"/>
        <v>0</v>
      </c>
    </row>
    <row r="542" spans="1:8" ht="15">
      <c r="A542" s="57"/>
      <c r="B542" s="231" t="s">
        <v>839</v>
      </c>
      <c r="C542" s="104" t="s">
        <v>840</v>
      </c>
      <c r="D542" s="253">
        <v>2</v>
      </c>
      <c r="E542" s="208" t="s">
        <v>22</v>
      </c>
      <c r="F542" s="276"/>
      <c r="G542" s="276"/>
      <c r="H542" s="250">
        <f t="shared" si="22"/>
        <v>0</v>
      </c>
    </row>
    <row r="543" spans="1:8" ht="15">
      <c r="A543" s="57"/>
      <c r="B543" s="231" t="s">
        <v>841</v>
      </c>
      <c r="C543" s="104" t="s">
        <v>842</v>
      </c>
      <c r="D543" s="253">
        <v>14</v>
      </c>
      <c r="E543" s="208" t="s">
        <v>22</v>
      </c>
      <c r="F543" s="276"/>
      <c r="G543" s="276"/>
      <c r="H543" s="250">
        <f t="shared" si="22"/>
        <v>0</v>
      </c>
    </row>
    <row r="544" spans="1:8" ht="15">
      <c r="A544" s="57"/>
      <c r="B544" s="231" t="s">
        <v>843</v>
      </c>
      <c r="C544" s="104" t="s">
        <v>844</v>
      </c>
      <c r="D544" s="253">
        <v>6</v>
      </c>
      <c r="E544" s="208" t="s">
        <v>22</v>
      </c>
      <c r="F544" s="276"/>
      <c r="G544" s="276"/>
      <c r="H544" s="250">
        <f t="shared" si="22"/>
        <v>0</v>
      </c>
    </row>
    <row r="545" spans="1:8" ht="15">
      <c r="A545" s="57"/>
      <c r="B545" s="231" t="s">
        <v>845</v>
      </c>
      <c r="C545" s="104" t="s">
        <v>846</v>
      </c>
      <c r="D545" s="253">
        <v>7</v>
      </c>
      <c r="E545" s="208" t="s">
        <v>22</v>
      </c>
      <c r="F545" s="276"/>
      <c r="G545" s="276"/>
      <c r="H545" s="250">
        <f t="shared" si="22"/>
        <v>0</v>
      </c>
    </row>
    <row r="546" spans="1:8" ht="15">
      <c r="A546" s="57"/>
      <c r="B546" s="231" t="s">
        <v>847</v>
      </c>
      <c r="C546" s="104" t="s">
        <v>848</v>
      </c>
      <c r="D546" s="253">
        <v>3</v>
      </c>
      <c r="E546" s="208" t="s">
        <v>22</v>
      </c>
      <c r="F546" s="276"/>
      <c r="G546" s="276"/>
      <c r="H546" s="250">
        <f t="shared" si="22"/>
        <v>0</v>
      </c>
    </row>
    <row r="547" spans="1:8" ht="15">
      <c r="A547" s="57"/>
      <c r="B547" s="231" t="s">
        <v>849</v>
      </c>
      <c r="C547" s="104" t="s">
        <v>850</v>
      </c>
      <c r="D547" s="253">
        <v>21</v>
      </c>
      <c r="E547" s="208" t="s">
        <v>22</v>
      </c>
      <c r="F547" s="276"/>
      <c r="G547" s="276"/>
      <c r="H547" s="250">
        <f t="shared" si="22"/>
        <v>0</v>
      </c>
    </row>
    <row r="548" spans="1:8" ht="15">
      <c r="A548" s="57"/>
      <c r="B548" s="231" t="s">
        <v>851</v>
      </c>
      <c r="C548" s="104" t="s">
        <v>852</v>
      </c>
      <c r="D548" s="253">
        <v>18</v>
      </c>
      <c r="E548" s="208" t="s">
        <v>22</v>
      </c>
      <c r="F548" s="276"/>
      <c r="G548" s="276"/>
      <c r="H548" s="250">
        <f t="shared" si="22"/>
        <v>0</v>
      </c>
    </row>
    <row r="549" spans="1:8" ht="15">
      <c r="A549" s="57"/>
      <c r="B549" s="231" t="s">
        <v>853</v>
      </c>
      <c r="C549" s="215" t="s">
        <v>854</v>
      </c>
      <c r="D549" s="253">
        <v>20</v>
      </c>
      <c r="E549" s="208" t="s">
        <v>22</v>
      </c>
      <c r="F549" s="276"/>
      <c r="G549" s="276"/>
      <c r="H549" s="250">
        <f t="shared" si="22"/>
        <v>0</v>
      </c>
    </row>
    <row r="550" spans="1:8" ht="15">
      <c r="A550" s="57"/>
      <c r="B550" s="231" t="s">
        <v>855</v>
      </c>
      <c r="C550" s="104" t="s">
        <v>856</v>
      </c>
      <c r="D550" s="253">
        <v>10</v>
      </c>
      <c r="E550" s="208" t="s">
        <v>22</v>
      </c>
      <c r="F550" s="276"/>
      <c r="G550" s="276"/>
      <c r="H550" s="250">
        <f t="shared" si="22"/>
        <v>0</v>
      </c>
    </row>
    <row r="551" spans="1:8" ht="15">
      <c r="A551" s="57"/>
      <c r="B551" s="231" t="s">
        <v>857</v>
      </c>
      <c r="C551" s="104" t="s">
        <v>858</v>
      </c>
      <c r="D551" s="253">
        <v>3</v>
      </c>
      <c r="E551" s="208" t="s">
        <v>22</v>
      </c>
      <c r="F551" s="276"/>
      <c r="G551" s="276"/>
      <c r="H551" s="250">
        <f t="shared" si="22"/>
        <v>0</v>
      </c>
    </row>
    <row r="552" spans="1:8" ht="15">
      <c r="A552" s="57"/>
      <c r="B552" s="231" t="s">
        <v>859</v>
      </c>
      <c r="C552" s="104" t="s">
        <v>860</v>
      </c>
      <c r="D552" s="253">
        <v>9</v>
      </c>
      <c r="E552" s="208" t="s">
        <v>22</v>
      </c>
      <c r="F552" s="276"/>
      <c r="G552" s="276"/>
      <c r="H552" s="250">
        <f t="shared" si="22"/>
        <v>0</v>
      </c>
    </row>
    <row r="553" spans="1:8" ht="15">
      <c r="A553" s="57"/>
      <c r="B553" s="231" t="s">
        <v>861</v>
      </c>
      <c r="C553" s="104" t="s">
        <v>862</v>
      </c>
      <c r="D553" s="253">
        <v>13</v>
      </c>
      <c r="E553" s="208" t="s">
        <v>22</v>
      </c>
      <c r="F553" s="276"/>
      <c r="G553" s="276"/>
      <c r="H553" s="250">
        <f t="shared" si="22"/>
        <v>0</v>
      </c>
    </row>
    <row r="554" spans="1:8" ht="15">
      <c r="A554" s="57"/>
      <c r="B554" s="231" t="s">
        <v>863</v>
      </c>
      <c r="C554" s="104" t="s">
        <v>864</v>
      </c>
      <c r="D554" s="253">
        <v>3</v>
      </c>
      <c r="E554" s="208" t="s">
        <v>22</v>
      </c>
      <c r="F554" s="276"/>
      <c r="G554" s="276"/>
      <c r="H554" s="250">
        <f t="shared" si="22"/>
        <v>0</v>
      </c>
    </row>
    <row r="555" spans="1:8" ht="15">
      <c r="A555" s="57"/>
      <c r="B555" s="231" t="s">
        <v>865</v>
      </c>
      <c r="C555" s="104" t="s">
        <v>866</v>
      </c>
      <c r="D555" s="253">
        <v>20</v>
      </c>
      <c r="E555" s="208" t="s">
        <v>22</v>
      </c>
      <c r="F555" s="276"/>
      <c r="G555" s="276"/>
      <c r="H555" s="250">
        <f t="shared" si="22"/>
        <v>0</v>
      </c>
    </row>
    <row r="556" spans="1:8" ht="15">
      <c r="A556" s="57"/>
      <c r="B556" s="231" t="s">
        <v>867</v>
      </c>
      <c r="C556" s="104" t="s">
        <v>868</v>
      </c>
      <c r="D556" s="253">
        <v>7</v>
      </c>
      <c r="E556" s="208" t="s">
        <v>22</v>
      </c>
      <c r="F556" s="276"/>
      <c r="G556" s="276"/>
      <c r="H556" s="250">
        <f t="shared" si="22"/>
        <v>0</v>
      </c>
    </row>
    <row r="557" spans="1:8" ht="15">
      <c r="A557" s="57"/>
      <c r="B557" s="231" t="s">
        <v>869</v>
      </c>
      <c r="C557" s="104" t="s">
        <v>870</v>
      </c>
      <c r="D557" s="253">
        <v>16</v>
      </c>
      <c r="E557" s="208" t="s">
        <v>22</v>
      </c>
      <c r="F557" s="276"/>
      <c r="G557" s="276"/>
      <c r="H557" s="250">
        <f t="shared" si="22"/>
        <v>0</v>
      </c>
    </row>
    <row r="558" spans="1:8" ht="15">
      <c r="A558" s="57"/>
      <c r="B558" s="231" t="s">
        <v>871</v>
      </c>
      <c r="C558" s="104" t="s">
        <v>872</v>
      </c>
      <c r="D558" s="253">
        <v>6</v>
      </c>
      <c r="E558" s="208" t="s">
        <v>22</v>
      </c>
      <c r="F558" s="276"/>
      <c r="G558" s="276"/>
      <c r="H558" s="250">
        <f t="shared" si="22"/>
        <v>0</v>
      </c>
    </row>
    <row r="559" spans="1:8" ht="15">
      <c r="A559" s="57"/>
      <c r="B559" s="231" t="s">
        <v>873</v>
      </c>
      <c r="C559" s="104" t="s">
        <v>874</v>
      </c>
      <c r="D559" s="253">
        <v>2</v>
      </c>
      <c r="E559" s="208" t="s">
        <v>22</v>
      </c>
      <c r="F559" s="276"/>
      <c r="G559" s="276"/>
      <c r="H559" s="250">
        <f t="shared" si="22"/>
        <v>0</v>
      </c>
    </row>
    <row r="560" spans="1:8" ht="15">
      <c r="A560" s="57"/>
      <c r="B560" s="231" t="s">
        <v>875</v>
      </c>
      <c r="C560" s="104" t="s">
        <v>876</v>
      </c>
      <c r="D560" s="253">
        <v>11</v>
      </c>
      <c r="E560" s="208" t="s">
        <v>22</v>
      </c>
      <c r="F560" s="276"/>
      <c r="G560" s="276"/>
      <c r="H560" s="250">
        <f t="shared" si="22"/>
        <v>0</v>
      </c>
    </row>
    <row r="561" spans="1:8" ht="15">
      <c r="A561" s="57"/>
      <c r="B561" s="231" t="s">
        <v>877</v>
      </c>
      <c r="C561" s="104" t="s">
        <v>878</v>
      </c>
      <c r="D561" s="253">
        <v>4</v>
      </c>
      <c r="E561" s="208" t="s">
        <v>22</v>
      </c>
      <c r="F561" s="276"/>
      <c r="G561" s="276"/>
      <c r="H561" s="250">
        <f t="shared" si="22"/>
        <v>0</v>
      </c>
    </row>
    <row r="562" spans="1:8" ht="15">
      <c r="A562" s="57"/>
      <c r="B562" s="231" t="s">
        <v>879</v>
      </c>
      <c r="C562" s="104" t="s">
        <v>880</v>
      </c>
      <c r="D562" s="253">
        <v>2</v>
      </c>
      <c r="E562" s="208" t="s">
        <v>22</v>
      </c>
      <c r="F562" s="276"/>
      <c r="G562" s="276"/>
      <c r="H562" s="250">
        <f t="shared" si="22"/>
        <v>0</v>
      </c>
    </row>
    <row r="563" spans="1:8" ht="15">
      <c r="A563" s="57"/>
      <c r="B563" s="231" t="s">
        <v>881</v>
      </c>
      <c r="C563" s="215" t="s">
        <v>882</v>
      </c>
      <c r="D563" s="253">
        <v>1</v>
      </c>
      <c r="E563" s="208" t="s">
        <v>22</v>
      </c>
      <c r="F563" s="276"/>
      <c r="G563" s="276"/>
      <c r="H563" s="250">
        <f t="shared" si="22"/>
        <v>0</v>
      </c>
    </row>
    <row r="564" spans="1:8" ht="15">
      <c r="A564" s="57"/>
      <c r="B564" s="231" t="s">
        <v>883</v>
      </c>
      <c r="C564" s="104" t="s">
        <v>884</v>
      </c>
      <c r="D564" s="253">
        <v>5</v>
      </c>
      <c r="E564" s="208" t="s">
        <v>22</v>
      </c>
      <c r="F564" s="276"/>
      <c r="G564" s="276"/>
      <c r="H564" s="250">
        <f t="shared" si="22"/>
        <v>0</v>
      </c>
    </row>
    <row r="565" spans="1:8" ht="15">
      <c r="A565" s="57"/>
      <c r="B565" s="231" t="s">
        <v>885</v>
      </c>
      <c r="C565" s="104" t="s">
        <v>886</v>
      </c>
      <c r="D565" s="253">
        <v>3</v>
      </c>
      <c r="E565" s="208" t="s">
        <v>22</v>
      </c>
      <c r="F565" s="276"/>
      <c r="G565" s="276"/>
      <c r="H565" s="250">
        <f t="shared" si="22"/>
        <v>0</v>
      </c>
    </row>
    <row r="566" spans="1:8" ht="15">
      <c r="A566" s="57"/>
      <c r="B566" s="231" t="s">
        <v>887</v>
      </c>
      <c r="C566" s="104" t="s">
        <v>888</v>
      </c>
      <c r="D566" s="253">
        <v>1</v>
      </c>
      <c r="E566" s="208" t="s">
        <v>22</v>
      </c>
      <c r="F566" s="276"/>
      <c r="G566" s="276"/>
      <c r="H566" s="250">
        <f t="shared" si="22"/>
        <v>0</v>
      </c>
    </row>
    <row r="567" spans="1:8" ht="15">
      <c r="A567" s="57"/>
      <c r="B567" s="231" t="s">
        <v>889</v>
      </c>
      <c r="C567" s="104" t="s">
        <v>890</v>
      </c>
      <c r="D567" s="253">
        <v>7</v>
      </c>
      <c r="E567" s="208" t="s">
        <v>22</v>
      </c>
      <c r="F567" s="276"/>
      <c r="G567" s="276"/>
      <c r="H567" s="250">
        <f t="shared" si="22"/>
        <v>0</v>
      </c>
    </row>
    <row r="568" spans="1:8" ht="15">
      <c r="A568" s="57"/>
      <c r="B568" s="231" t="s">
        <v>891</v>
      </c>
      <c r="C568" s="104" t="s">
        <v>892</v>
      </c>
      <c r="D568" s="253">
        <v>20</v>
      </c>
      <c r="E568" s="208" t="s">
        <v>22</v>
      </c>
      <c r="F568" s="276"/>
      <c r="G568" s="276"/>
      <c r="H568" s="250">
        <f t="shared" si="22"/>
        <v>0</v>
      </c>
    </row>
    <row r="569" spans="1:8" ht="15">
      <c r="A569" s="57"/>
      <c r="B569" s="231" t="s">
        <v>893</v>
      </c>
      <c r="C569" s="104" t="s">
        <v>894</v>
      </c>
      <c r="D569" s="253">
        <v>10</v>
      </c>
      <c r="E569" s="208" t="s">
        <v>22</v>
      </c>
      <c r="F569" s="276"/>
      <c r="G569" s="276"/>
      <c r="H569" s="250">
        <f t="shared" si="22"/>
        <v>0</v>
      </c>
    </row>
    <row r="570" spans="1:8" ht="15">
      <c r="A570" s="57"/>
      <c r="B570" s="231" t="s">
        <v>895</v>
      </c>
      <c r="C570" s="104" t="s">
        <v>896</v>
      </c>
      <c r="D570" s="253">
        <v>11</v>
      </c>
      <c r="E570" s="208" t="s">
        <v>22</v>
      </c>
      <c r="F570" s="276"/>
      <c r="G570" s="276"/>
      <c r="H570" s="250">
        <f t="shared" si="22"/>
        <v>0</v>
      </c>
    </row>
    <row r="571" spans="1:8" ht="15">
      <c r="A571" s="57"/>
      <c r="B571" s="240" t="s">
        <v>897</v>
      </c>
      <c r="C571" s="241" t="s">
        <v>898</v>
      </c>
      <c r="D571" s="242"/>
      <c r="E571" s="243"/>
      <c r="F571" s="244"/>
      <c r="G571" s="244"/>
      <c r="H571" s="251"/>
    </row>
    <row r="572" spans="1:8" ht="15">
      <c r="A572" s="57"/>
      <c r="B572" s="240" t="s">
        <v>12</v>
      </c>
      <c r="C572" s="241" t="s">
        <v>826</v>
      </c>
      <c r="D572" s="242" t="s">
        <v>827</v>
      </c>
      <c r="E572" s="243"/>
      <c r="F572" s="244"/>
      <c r="G572" s="244"/>
      <c r="H572" s="251"/>
    </row>
    <row r="573" spans="1:8" ht="15">
      <c r="A573" s="57"/>
      <c r="B573" s="231" t="s">
        <v>60</v>
      </c>
      <c r="C573" s="245" t="s">
        <v>899</v>
      </c>
      <c r="D573" s="246">
        <v>41</v>
      </c>
      <c r="E573" s="247" t="s">
        <v>43</v>
      </c>
      <c r="F573" s="285"/>
      <c r="G573" s="285"/>
      <c r="H573" s="248">
        <f t="shared" si="22"/>
        <v>0</v>
      </c>
    </row>
    <row r="574" spans="1:8" ht="15">
      <c r="A574" s="57"/>
      <c r="B574" s="231" t="s">
        <v>97</v>
      </c>
      <c r="C574" s="104" t="s">
        <v>900</v>
      </c>
      <c r="D574" s="249">
        <v>250</v>
      </c>
      <c r="E574" s="208" t="s">
        <v>43</v>
      </c>
      <c r="F574" s="276"/>
      <c r="G574" s="276"/>
      <c r="H574" s="250">
        <f t="shared" si="22"/>
        <v>0</v>
      </c>
    </row>
    <row r="575" spans="1:8" ht="15">
      <c r="A575" s="57"/>
      <c r="B575" s="240" t="s">
        <v>17</v>
      </c>
      <c r="C575" s="241" t="s">
        <v>901</v>
      </c>
      <c r="D575" s="242"/>
      <c r="E575" s="243"/>
      <c r="F575" s="244"/>
      <c r="G575" s="244"/>
      <c r="H575" s="251"/>
    </row>
    <row r="576" spans="1:8" ht="15">
      <c r="A576" s="57"/>
      <c r="B576" s="231" t="s">
        <v>56</v>
      </c>
      <c r="C576" s="245" t="s">
        <v>902</v>
      </c>
      <c r="D576" s="252">
        <v>2</v>
      </c>
      <c r="E576" s="247" t="s">
        <v>22</v>
      </c>
      <c r="F576" s="285"/>
      <c r="G576" s="285"/>
      <c r="H576" s="248">
        <f t="shared" si="22"/>
        <v>0</v>
      </c>
    </row>
    <row r="577" spans="1:8" ht="15">
      <c r="A577" s="57"/>
      <c r="B577" s="231" t="s">
        <v>57</v>
      </c>
      <c r="C577" s="104" t="s">
        <v>903</v>
      </c>
      <c r="D577" s="253">
        <v>12</v>
      </c>
      <c r="E577" s="208" t="s">
        <v>22</v>
      </c>
      <c r="F577" s="276"/>
      <c r="G577" s="276"/>
      <c r="H577" s="250">
        <f t="shared" si="22"/>
        <v>0</v>
      </c>
    </row>
    <row r="578" spans="1:8" ht="15">
      <c r="A578" s="57"/>
      <c r="B578" s="231" t="s">
        <v>58</v>
      </c>
      <c r="C578" s="104" t="s">
        <v>904</v>
      </c>
      <c r="D578" s="253">
        <v>43</v>
      </c>
      <c r="E578" s="208" t="s">
        <v>22</v>
      </c>
      <c r="F578" s="276"/>
      <c r="G578" s="276"/>
      <c r="H578" s="250">
        <f t="shared" si="22"/>
        <v>0</v>
      </c>
    </row>
    <row r="579" spans="1:8" ht="15">
      <c r="A579" s="57"/>
      <c r="B579" s="231" t="s">
        <v>59</v>
      </c>
      <c r="C579" s="104" t="s">
        <v>905</v>
      </c>
      <c r="D579" s="253">
        <v>6</v>
      </c>
      <c r="E579" s="208" t="s">
        <v>22</v>
      </c>
      <c r="F579" s="276"/>
      <c r="G579" s="276"/>
      <c r="H579" s="250">
        <f t="shared" si="22"/>
        <v>0</v>
      </c>
    </row>
    <row r="580" spans="1:8" ht="15">
      <c r="A580" s="57"/>
      <c r="B580" s="231" t="s">
        <v>906</v>
      </c>
      <c r="C580" s="104" t="s">
        <v>907</v>
      </c>
      <c r="D580" s="253">
        <v>11</v>
      </c>
      <c r="E580" s="208" t="s">
        <v>22</v>
      </c>
      <c r="F580" s="276"/>
      <c r="G580" s="276"/>
      <c r="H580" s="250">
        <f t="shared" si="22"/>
        <v>0</v>
      </c>
    </row>
    <row r="581" spans="1:8" ht="15">
      <c r="A581" s="57"/>
      <c r="B581" s="231" t="s">
        <v>908</v>
      </c>
      <c r="C581" s="104" t="s">
        <v>909</v>
      </c>
      <c r="D581" s="253">
        <v>15</v>
      </c>
      <c r="E581" s="208" t="s">
        <v>22</v>
      </c>
      <c r="F581" s="276"/>
      <c r="G581" s="276"/>
      <c r="H581" s="250">
        <f t="shared" si="22"/>
        <v>0</v>
      </c>
    </row>
    <row r="582" spans="1:8" ht="15">
      <c r="A582" s="57"/>
      <c r="B582" s="231" t="s">
        <v>910</v>
      </c>
      <c r="C582" s="104" t="s">
        <v>911</v>
      </c>
      <c r="D582" s="253">
        <v>9</v>
      </c>
      <c r="E582" s="208" t="s">
        <v>22</v>
      </c>
      <c r="F582" s="276"/>
      <c r="G582" s="276"/>
      <c r="H582" s="250">
        <f t="shared" si="22"/>
        <v>0</v>
      </c>
    </row>
    <row r="583" spans="1:8" ht="15">
      <c r="A583" s="57"/>
      <c r="B583" s="231" t="s">
        <v>912</v>
      </c>
      <c r="C583" s="104" t="s">
        <v>913</v>
      </c>
      <c r="D583" s="253">
        <v>18</v>
      </c>
      <c r="E583" s="208" t="s">
        <v>22</v>
      </c>
      <c r="F583" s="276"/>
      <c r="G583" s="276"/>
      <c r="H583" s="250">
        <f t="shared" si="22"/>
        <v>0</v>
      </c>
    </row>
    <row r="584" spans="1:8" ht="15">
      <c r="A584" s="57"/>
      <c r="B584" s="240" t="s">
        <v>45</v>
      </c>
      <c r="C584" s="241" t="s">
        <v>914</v>
      </c>
      <c r="D584" s="254"/>
      <c r="E584" s="243"/>
      <c r="F584" s="244"/>
      <c r="G584" s="244"/>
      <c r="H584" s="251"/>
    </row>
    <row r="585" spans="1:8" ht="15">
      <c r="A585" s="57"/>
      <c r="B585" s="231" t="s">
        <v>46</v>
      </c>
      <c r="C585" s="245" t="s">
        <v>915</v>
      </c>
      <c r="D585" s="252">
        <v>6</v>
      </c>
      <c r="E585" s="247" t="s">
        <v>192</v>
      </c>
      <c r="F585" s="285"/>
      <c r="G585" s="285"/>
      <c r="H585" s="248">
        <f t="shared" si="22"/>
        <v>0</v>
      </c>
    </row>
    <row r="586" spans="1:8" ht="15">
      <c r="A586" s="107"/>
      <c r="B586" s="107"/>
      <c r="C586" s="233" t="s">
        <v>916</v>
      </c>
      <c r="D586" s="227"/>
      <c r="E586" s="228"/>
      <c r="F586" s="229">
        <f>SUMPRODUCT(D534:D585,F534:F585)</f>
        <v>0</v>
      </c>
      <c r="G586" s="229">
        <f>SUMPRODUCT(D534:D585,G534:G585)</f>
        <v>0</v>
      </c>
      <c r="H586" s="255">
        <f>SUM(H534:H585)</f>
        <v>0</v>
      </c>
    </row>
    <row r="587" spans="1:8" ht="15.75" customHeight="1">
      <c r="A587" s="108"/>
      <c r="B587" s="317" t="s">
        <v>973</v>
      </c>
      <c r="C587" s="318"/>
      <c r="D587" s="256"/>
      <c r="E587" s="256"/>
      <c r="F587" s="257">
        <f>SUM(F19,F58,F84,F111,F152,F50,F155,F73,F400,F390,F382,F271,F371,F532,F586)</f>
        <v>0</v>
      </c>
      <c r="G587" s="257">
        <f>SUM(G19,G58,G84,G111,G152,G50,G155,G73,G400,G390,G382,G271,G371,G532,G586)</f>
        <v>0</v>
      </c>
      <c r="H587" s="258">
        <f>SUM(H19,H58,H84,H111,H152,H50,H155,H73,H400,H390,H382,H271,H371,H532,H586)</f>
        <v>0</v>
      </c>
    </row>
    <row r="588" spans="1:8" ht="15">
      <c r="A588" s="107"/>
      <c r="B588" s="296" t="s">
        <v>952</v>
      </c>
      <c r="C588" s="297"/>
      <c r="D588" s="297"/>
      <c r="E588" s="297"/>
      <c r="F588" s="297"/>
      <c r="G588" s="297"/>
      <c r="H588" s="298"/>
    </row>
    <row r="589" spans="1:8" ht="60" customHeight="1">
      <c r="A589" s="259"/>
      <c r="B589" s="293" t="s">
        <v>953</v>
      </c>
      <c r="C589" s="294"/>
      <c r="D589" s="294"/>
      <c r="E589" s="294"/>
      <c r="F589" s="294"/>
      <c r="G589" s="294"/>
      <c r="H589" s="295"/>
    </row>
    <row r="590" spans="1:8" s="3" customFormat="1" ht="15" customHeight="1">
      <c r="A590" s="259"/>
      <c r="B590" s="293" t="s">
        <v>954</v>
      </c>
      <c r="C590" s="294"/>
      <c r="D590" s="294"/>
      <c r="E590" s="294"/>
      <c r="F590" s="294"/>
      <c r="G590" s="294"/>
      <c r="H590" s="295"/>
    </row>
    <row r="591" spans="1:8" ht="15" customHeight="1">
      <c r="A591" s="259"/>
      <c r="B591" s="293" t="s">
        <v>33</v>
      </c>
      <c r="C591" s="294"/>
      <c r="D591" s="294"/>
      <c r="E591" s="294"/>
      <c r="F591" s="294"/>
      <c r="G591" s="294"/>
      <c r="H591" s="295"/>
    </row>
    <row r="592" spans="1:8" ht="15" customHeight="1">
      <c r="A592" s="259"/>
      <c r="B592" s="293" t="s">
        <v>955</v>
      </c>
      <c r="C592" s="294"/>
      <c r="D592" s="294"/>
      <c r="E592" s="294"/>
      <c r="F592" s="294"/>
      <c r="G592" s="294"/>
      <c r="H592" s="295"/>
    </row>
    <row r="593" spans="1:8" ht="15" customHeight="1">
      <c r="A593" s="259"/>
      <c r="B593" s="293" t="s">
        <v>34</v>
      </c>
      <c r="C593" s="294"/>
      <c r="D593" s="294"/>
      <c r="E593" s="294"/>
      <c r="F593" s="294"/>
      <c r="G593" s="294"/>
      <c r="H593" s="295"/>
    </row>
    <row r="594" spans="1:8" ht="45" customHeight="1">
      <c r="A594" s="259"/>
      <c r="B594" s="293" t="s">
        <v>956</v>
      </c>
      <c r="C594" s="294"/>
      <c r="D594" s="294"/>
      <c r="E594" s="294"/>
      <c r="F594" s="294"/>
      <c r="G594" s="294"/>
      <c r="H594" s="295"/>
    </row>
    <row r="595" spans="1:8" ht="15">
      <c r="A595" s="259"/>
      <c r="B595" s="293" t="s">
        <v>35</v>
      </c>
      <c r="C595" s="294"/>
      <c r="D595" s="294"/>
      <c r="E595" s="294"/>
      <c r="F595" s="294"/>
      <c r="G595" s="294"/>
      <c r="H595" s="295"/>
    </row>
    <row r="596" spans="1:8" ht="30" customHeight="1">
      <c r="A596" s="259"/>
      <c r="B596" s="293" t="s">
        <v>36</v>
      </c>
      <c r="C596" s="294"/>
      <c r="D596" s="294"/>
      <c r="E596" s="294"/>
      <c r="F596" s="294"/>
      <c r="G596" s="294"/>
      <c r="H596" s="295"/>
    </row>
    <row r="597" spans="1:8" ht="30" customHeight="1">
      <c r="A597" s="259"/>
      <c r="B597" s="293" t="s">
        <v>37</v>
      </c>
      <c r="C597" s="294"/>
      <c r="D597" s="294"/>
      <c r="E597" s="294"/>
      <c r="F597" s="294"/>
      <c r="G597" s="294"/>
      <c r="H597" s="295"/>
    </row>
    <row r="598" spans="1:8" ht="30" customHeight="1">
      <c r="A598" s="259"/>
      <c r="B598" s="293" t="s">
        <v>38</v>
      </c>
      <c r="C598" s="294"/>
      <c r="D598" s="294"/>
      <c r="E598" s="294"/>
      <c r="F598" s="294"/>
      <c r="G598" s="294"/>
      <c r="H598" s="295"/>
    </row>
    <row r="599" spans="1:8" ht="30" customHeight="1">
      <c r="A599" s="259"/>
      <c r="B599" s="293" t="s">
        <v>957</v>
      </c>
      <c r="C599" s="294"/>
      <c r="D599" s="294"/>
      <c r="E599" s="294"/>
      <c r="F599" s="294"/>
      <c r="G599" s="294"/>
      <c r="H599" s="295"/>
    </row>
    <row r="600" spans="1:8" ht="30" customHeight="1">
      <c r="A600" s="259"/>
      <c r="B600" s="293" t="s">
        <v>958</v>
      </c>
      <c r="C600" s="294"/>
      <c r="D600" s="294"/>
      <c r="E600" s="294"/>
      <c r="F600" s="294"/>
      <c r="G600" s="294"/>
      <c r="H600" s="295"/>
    </row>
    <row r="601" spans="1:8" ht="30" customHeight="1">
      <c r="A601" s="259"/>
      <c r="B601" s="293" t="s">
        <v>959</v>
      </c>
      <c r="C601" s="294"/>
      <c r="D601" s="294"/>
      <c r="E601" s="294"/>
      <c r="F601" s="294"/>
      <c r="G601" s="294"/>
      <c r="H601" s="295"/>
    </row>
    <row r="602" spans="1:8" ht="30" customHeight="1">
      <c r="A602" s="259"/>
      <c r="B602" s="293" t="s">
        <v>960</v>
      </c>
      <c r="C602" s="294"/>
      <c r="D602" s="294"/>
      <c r="E602" s="294"/>
      <c r="F602" s="294"/>
      <c r="G602" s="294"/>
      <c r="H602" s="295"/>
    </row>
    <row r="603" spans="1:8" ht="15" customHeight="1">
      <c r="A603" s="259"/>
      <c r="B603" s="293" t="s">
        <v>961</v>
      </c>
      <c r="C603" s="294"/>
      <c r="D603" s="294"/>
      <c r="E603" s="294"/>
      <c r="F603" s="294"/>
      <c r="G603" s="294"/>
      <c r="H603" s="295"/>
    </row>
    <row r="604" spans="1:8" ht="60" customHeight="1">
      <c r="A604" s="259"/>
      <c r="B604" s="293" t="s">
        <v>962</v>
      </c>
      <c r="C604" s="294"/>
      <c r="D604" s="294"/>
      <c r="E604" s="294"/>
      <c r="F604" s="294"/>
      <c r="G604" s="294"/>
      <c r="H604" s="295"/>
    </row>
    <row r="605" spans="1:8" ht="30" customHeight="1">
      <c r="A605" s="259"/>
      <c r="B605" s="299" t="s">
        <v>963</v>
      </c>
      <c r="C605" s="300"/>
      <c r="D605" s="300"/>
      <c r="E605" s="300"/>
      <c r="F605" s="300"/>
      <c r="G605" s="300"/>
      <c r="H605" s="301"/>
    </row>
    <row r="606" spans="1:8" ht="15" customHeight="1">
      <c r="A606" s="259"/>
      <c r="B606" s="299" t="s">
        <v>964</v>
      </c>
      <c r="C606" s="300"/>
      <c r="D606" s="300"/>
      <c r="E606" s="300"/>
      <c r="F606" s="300"/>
      <c r="G606" s="300"/>
      <c r="H606" s="301"/>
    </row>
    <row r="607" spans="1:8" ht="15">
      <c r="A607" s="260"/>
      <c r="B607" s="290" t="s">
        <v>965</v>
      </c>
      <c r="C607" s="291"/>
      <c r="D607" s="291"/>
      <c r="E607" s="291"/>
      <c r="F607" s="291"/>
      <c r="G607" s="291"/>
      <c r="H607" s="292"/>
    </row>
    <row r="608" spans="1:8" ht="15" customHeight="1">
      <c r="A608" s="259"/>
      <c r="B608" s="293" t="s">
        <v>966</v>
      </c>
      <c r="C608" s="294"/>
      <c r="D608" s="294"/>
      <c r="E608" s="294"/>
      <c r="F608" s="294"/>
      <c r="G608" s="294"/>
      <c r="H608" s="295"/>
    </row>
    <row r="609" spans="1:8" ht="30" customHeight="1">
      <c r="A609" s="259"/>
      <c r="B609" s="293" t="s">
        <v>967</v>
      </c>
      <c r="C609" s="294"/>
      <c r="D609" s="294"/>
      <c r="E609" s="294"/>
      <c r="F609" s="294"/>
      <c r="G609" s="294"/>
      <c r="H609" s="295"/>
    </row>
    <row r="610" spans="1:8" ht="30" customHeight="1">
      <c r="A610" s="259"/>
      <c r="B610" s="293" t="s">
        <v>968</v>
      </c>
      <c r="C610" s="294"/>
      <c r="D610" s="294"/>
      <c r="E610" s="294"/>
      <c r="F610" s="294"/>
      <c r="G610" s="294"/>
      <c r="H610" s="295"/>
    </row>
    <row r="611" spans="1:8" ht="30" customHeight="1">
      <c r="A611" s="259"/>
      <c r="B611" s="293" t="s">
        <v>969</v>
      </c>
      <c r="C611" s="294"/>
      <c r="D611" s="294"/>
      <c r="E611" s="294"/>
      <c r="F611" s="294"/>
      <c r="G611" s="294"/>
      <c r="H611" s="295"/>
    </row>
    <row r="612" spans="1:8" ht="15">
      <c r="A612" s="259"/>
      <c r="B612" s="293" t="s">
        <v>974</v>
      </c>
      <c r="C612" s="294"/>
      <c r="D612" s="294"/>
      <c r="E612" s="294"/>
      <c r="F612" s="294"/>
      <c r="G612" s="294"/>
      <c r="H612" s="295"/>
    </row>
    <row r="613" spans="1:8" ht="30" customHeight="1" thickBot="1">
      <c r="A613" s="261"/>
      <c r="B613" s="286" t="s">
        <v>970</v>
      </c>
      <c r="C613" s="287"/>
      <c r="D613" s="287"/>
      <c r="E613" s="287"/>
      <c r="F613" s="262"/>
      <c r="G613" s="262"/>
      <c r="H613" s="263">
        <f>H587</f>
        <v>0</v>
      </c>
    </row>
    <row r="614" spans="2:8" ht="15">
      <c r="B614" s="1"/>
      <c r="C614" s="1"/>
      <c r="D614" s="1"/>
      <c r="E614" s="1"/>
      <c r="F614" s="1"/>
      <c r="G614" s="1"/>
      <c r="H614" s="1"/>
    </row>
    <row r="615" spans="2:8" ht="15">
      <c r="B615" s="1"/>
      <c r="C615" s="1"/>
      <c r="D615" s="1"/>
      <c r="E615" s="1"/>
      <c r="F615" s="1"/>
      <c r="G615" s="1"/>
      <c r="H615" s="1"/>
    </row>
    <row r="616" spans="2:8" ht="15">
      <c r="B616" s="1"/>
      <c r="C616" s="1"/>
      <c r="D616" s="264"/>
      <c r="E616" s="1"/>
      <c r="F616" s="1"/>
      <c r="G616" s="1"/>
      <c r="H616" s="1"/>
    </row>
    <row r="617" spans="2:8" ht="15">
      <c r="B617" s="1"/>
      <c r="C617" s="1"/>
      <c r="D617" s="1"/>
      <c r="E617" s="1"/>
      <c r="F617" s="1"/>
      <c r="G617" s="1"/>
      <c r="H617" s="1"/>
    </row>
  </sheetData>
  <sheetProtection password="C150" sheet="1" objects="1" scenarios="1" formatCells="0" formatRows="0" insertRows="0"/>
  <mergeCells count="40">
    <mergeCell ref="B592:H592"/>
    <mergeCell ref="B589:H589"/>
    <mergeCell ref="B587:C587"/>
    <mergeCell ref="B611:H611"/>
    <mergeCell ref="B612:H612"/>
    <mergeCell ref="B604:H604"/>
    <mergeCell ref="B605:H605"/>
    <mergeCell ref="B599:H599"/>
    <mergeCell ref="B600:H600"/>
    <mergeCell ref="B601:H601"/>
    <mergeCell ref="B602:H602"/>
    <mergeCell ref="B603:H603"/>
    <mergeCell ref="A1:H1"/>
    <mergeCell ref="F8:G8"/>
    <mergeCell ref="H8:H9"/>
    <mergeCell ref="A2:H2"/>
    <mergeCell ref="D8:D9"/>
    <mergeCell ref="A3:H3"/>
    <mergeCell ref="A4:H4"/>
    <mergeCell ref="A8:A9"/>
    <mergeCell ref="A5:H5"/>
    <mergeCell ref="E8:E9"/>
    <mergeCell ref="A7:H7"/>
    <mergeCell ref="A6:H6"/>
    <mergeCell ref="B613:E613"/>
    <mergeCell ref="B8:C9"/>
    <mergeCell ref="B607:H607"/>
    <mergeCell ref="B608:H608"/>
    <mergeCell ref="B609:H609"/>
    <mergeCell ref="B598:H598"/>
    <mergeCell ref="B597:H597"/>
    <mergeCell ref="B594:H594"/>
    <mergeCell ref="B593:H593"/>
    <mergeCell ref="B590:H590"/>
    <mergeCell ref="B596:H596"/>
    <mergeCell ref="B595:H595"/>
    <mergeCell ref="B591:H591"/>
    <mergeCell ref="B588:H588"/>
    <mergeCell ref="B610:H610"/>
    <mergeCell ref="B606:H606"/>
  </mergeCells>
  <printOptions/>
  <pageMargins left="0.511811024" right="0.511811024" top="1.0489583333333334" bottom="0.95" header="0.31496062" footer="0.31496062"/>
  <pageSetup fitToHeight="0" fitToWidth="1" horizontalDpi="600" verticalDpi="600" orientation="landscape" paperSize="9" scale="93" r:id="rId3"/>
  <headerFooter>
    <oddHeader>&amp;L&amp;G
&amp;RFOLHA &amp;P/&amp;N
21º - EDIFÍCIO SEDE</oddHeader>
    <oddFooter>&amp;L&amp;9ÁREA:&amp;15                          &amp;9EXEC.:&amp;15                         &amp;9CONF.:&amp;15                         &amp;9AUTORIZ.:&amp;11                       
           &amp;R&amp;9FORNECEDOR:&amp;20                             &amp;9 DATA: __/__/__&amp;11
&amp;8&amp;F</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Custos 21º Andar</dc:title>
  <dc:subject/>
  <dc:creator>Jardim</dc:creator>
  <cp:keywords>Banrisul</cp:keywords>
  <dc:description/>
  <cp:lastModifiedBy>Samuel Petroli</cp:lastModifiedBy>
  <cp:lastPrinted>2013-10-16T13:35:17Z</cp:lastPrinted>
  <dcterms:created xsi:type="dcterms:W3CDTF">2011-10-21T16:23:27Z</dcterms:created>
  <dcterms:modified xsi:type="dcterms:W3CDTF">2013-10-17T12:09:35Z</dcterms:modified>
  <cp:category/>
  <cp:version/>
  <cp:contentType/>
  <cp:contentStatus/>
</cp:coreProperties>
</file>